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TOTALS'!$A$1:$C$20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9" i="14"/>
  <c r="G48" i="14"/>
  <c r="G47" i="14"/>
  <c r="G46" i="14"/>
  <c r="G44" i="14"/>
  <c r="G39" i="14"/>
  <c r="F39" i="14"/>
  <c r="E39" i="14"/>
  <c r="D39" i="14"/>
  <c r="G30" i="14"/>
  <c r="G29" i="14"/>
  <c r="G28" i="14"/>
  <c r="G26" i="14"/>
  <c r="G25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4" i="12"/>
  <c r="G33" i="12"/>
  <c r="G32" i="12"/>
  <c r="G31" i="12"/>
  <c r="G18" i="12"/>
  <c r="G17" i="12"/>
  <c r="G60" i="7"/>
  <c r="F60" i="7"/>
  <c r="E60" i="7"/>
  <c r="D60" i="7"/>
  <c r="B11" i="13"/>
  <c r="G53" i="7"/>
  <c r="G50" i="7"/>
  <c r="G48" i="7"/>
  <c r="G47" i="7"/>
  <c r="G46" i="7"/>
  <c r="G44" i="7"/>
  <c r="F39" i="7"/>
  <c r="G39" i="7"/>
  <c r="E39" i="7"/>
  <c r="D39" i="7"/>
  <c r="G31" i="7"/>
  <c r="G18" i="7"/>
  <c r="G17" i="7"/>
  <c r="G15" i="7"/>
  <c r="G14" i="7"/>
  <c r="G9" i="7"/>
  <c r="F62" i="10"/>
  <c r="F64" i="10"/>
  <c r="E62" i="10"/>
  <c r="G62" i="10"/>
  <c r="D62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31" i="10"/>
  <c r="G30" i="10"/>
  <c r="G29" i="10"/>
  <c r="G28" i="10"/>
  <c r="G26" i="10"/>
  <c r="G25" i="10"/>
  <c r="G21" i="10"/>
  <c r="G19" i="10"/>
  <c r="G17" i="10"/>
  <c r="G15" i="10"/>
  <c r="G12" i="10"/>
  <c r="G10" i="10"/>
  <c r="F62" i="9"/>
  <c r="F64" i="9"/>
  <c r="E62" i="9"/>
  <c r="D62" i="9"/>
  <c r="G54" i="9"/>
  <c r="G52" i="9"/>
  <c r="G51" i="9"/>
  <c r="G50" i="9"/>
  <c r="G48" i="9"/>
  <c r="G47" i="9"/>
  <c r="G46" i="9"/>
  <c r="G45" i="9"/>
  <c r="G44" i="9"/>
  <c r="F39" i="9"/>
  <c r="E39" i="9"/>
  <c r="D39" i="9"/>
  <c r="G34" i="9"/>
  <c r="G32" i="9"/>
  <c r="G29" i="9"/>
  <c r="G25" i="9"/>
  <c r="G24" i="9"/>
  <c r="G23" i="9"/>
  <c r="G21" i="9"/>
  <c r="G19" i="9"/>
  <c r="G18" i="9"/>
  <c r="G17" i="9"/>
  <c r="G13" i="9"/>
  <c r="G11" i="9"/>
  <c r="G10" i="9"/>
  <c r="G9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5" i="11"/>
  <c r="G23" i="11"/>
  <c r="G22" i="11"/>
  <c r="G18" i="11"/>
  <c r="G15" i="11"/>
  <c r="G13" i="11"/>
  <c r="G10" i="11"/>
  <c r="F61" i="8"/>
  <c r="F63" i="8"/>
  <c r="E61" i="8"/>
  <c r="G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0" i="6"/>
  <c r="G29" i="6"/>
  <c r="G28" i="6"/>
  <c r="G26" i="6"/>
  <c r="G25" i="6"/>
  <c r="G21" i="6"/>
  <c r="G20" i="6"/>
  <c r="G19" i="6"/>
  <c r="G18" i="6"/>
  <c r="G16" i="6"/>
  <c r="G15" i="6"/>
  <c r="G13" i="6"/>
  <c r="G11" i="6"/>
  <c r="F62" i="5"/>
  <c r="F64" i="5"/>
  <c r="E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5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B6" i="13"/>
  <c r="G35" i="4"/>
  <c r="G33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4" i="3"/>
  <c r="G33" i="3"/>
  <c r="G32" i="3"/>
  <c r="G30" i="3"/>
  <c r="G29" i="3"/>
  <c r="G27" i="3"/>
  <c r="G25" i="3"/>
  <c r="G24" i="3"/>
  <c r="G23" i="3"/>
  <c r="G22" i="3"/>
  <c r="G20" i="3"/>
  <c r="G19" i="3"/>
  <c r="G18" i="3"/>
  <c r="G17" i="3"/>
  <c r="G14" i="3"/>
  <c r="G13" i="3"/>
  <c r="G12" i="3"/>
  <c r="G11" i="3"/>
  <c r="G9" i="3"/>
  <c r="F60" i="2"/>
  <c r="F62" i="2"/>
  <c r="E60" i="2"/>
  <c r="D60" i="2"/>
  <c r="G53" i="2"/>
  <c r="G50" i="2"/>
  <c r="G48" i="2"/>
  <c r="G47" i="2"/>
  <c r="G46" i="2"/>
  <c r="G44" i="2"/>
  <c r="G39" i="2"/>
  <c r="F39" i="2"/>
  <c r="E39" i="2"/>
  <c r="D39" i="2"/>
  <c r="G32" i="2"/>
  <c r="G30" i="2"/>
  <c r="G29" i="2"/>
  <c r="G25" i="2"/>
  <c r="G18" i="2"/>
  <c r="F62" i="1"/>
  <c r="G60" i="1"/>
  <c r="F60" i="1"/>
  <c r="E60" i="1"/>
  <c r="D60" i="1"/>
  <c r="G53" i="1"/>
  <c r="G52" i="1"/>
  <c r="G50" i="1"/>
  <c r="G49" i="1"/>
  <c r="G48" i="1"/>
  <c r="G47" i="1"/>
  <c r="G46" i="1"/>
  <c r="G45" i="1"/>
  <c r="G44" i="1"/>
  <c r="F39" i="1"/>
  <c r="G39" i="1"/>
  <c r="E39" i="1"/>
  <c r="B7" i="13"/>
  <c r="D39" i="1"/>
  <c r="G33" i="1"/>
  <c r="G31" i="1"/>
  <c r="G30" i="1"/>
  <c r="G29" i="1"/>
  <c r="G25" i="1"/>
  <c r="G24" i="1"/>
  <c r="G23" i="1"/>
  <c r="G20" i="1"/>
  <c r="G18" i="1"/>
  <c r="G16" i="1"/>
  <c r="G15" i="1"/>
  <c r="G13" i="1"/>
  <c r="G11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B13" i="13"/>
  <c r="G61" i="14"/>
  <c r="G60" i="12"/>
  <c r="F62" i="7"/>
  <c r="B8" i="13"/>
  <c r="B9" i="13"/>
  <c r="G39" i="9"/>
  <c r="G62" i="9"/>
  <c r="G61" i="11"/>
  <c r="G62" i="6"/>
  <c r="G62" i="5"/>
  <c r="G62" i="4"/>
  <c r="G62" i="3"/>
  <c r="B12" i="13"/>
  <c r="B14" i="13"/>
  <c r="G60" i="2"/>
  <c r="B16" i="13"/>
</calcChain>
</file>

<file path=xl/sharedStrings.xml><?xml version="1.0" encoding="utf-8"?>
<sst xmlns="http://schemas.openxmlformats.org/spreadsheetml/2006/main" count="933" uniqueCount="151">
  <si>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</si>
  <si>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</si>
  <si>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</si>
  <si>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</si>
  <si>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</si>
  <si>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</si>
  <si>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</si>
  <si>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</si>
  <si>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</si>
  <si>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</si>
  <si>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</si>
  <si>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</si>
  <si>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</si>
  <si>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</si>
  <si>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</si>
  <si>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</si>
  <si>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</si>
  <si>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</si>
  <si>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</si>
  <si>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</si>
  <si>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</si>
  <si>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</si>
  <si>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</si>
  <si>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</si>
  <si>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</si>
  <si>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</si>
  <si>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</si>
  <si>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</si>
  <si>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</si>
  <si>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</si>
  <si>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</si>
  <si>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</si>
  <si>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</si>
  <si>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>SLOT</t>
  </si>
  <si>
    <t>HANDLE</t>
  </si>
  <si>
    <t>PAYOUT % (1)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</si>
  <si>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</si>
  <si>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</si>
  <si>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</si>
  <si>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</si>
  <si>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</si>
  <si>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</si>
  <si>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</si>
  <si>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</si>
  <si>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</si>
  <si>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</si>
  <si>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</si>
  <si>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</si>
  <si>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</si>
  <si>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</si>
  <si>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</si>
  <si>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</si>
  <si>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</si>
  <si>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</si>
  <si>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</si>
  <si>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</si>
  <si>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</si>
  <si>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</si>
  <si>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</si>
  <si>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</si>
  <si>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</si>
  <si>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</si>
  <si>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</si>
  <si>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</si>
  <si>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</si>
  <si>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</si>
  <si>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</si>
  <si>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</si>
  <si>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</si>
  <si>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</si>
  <si>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</si>
  <si>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</si>
  <si>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</si>
  <si>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</si>
  <si>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AMERISTAR KC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</si>
  <si>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</si>
  <si>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</si>
  <si>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</si>
  <si>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</si>
  <si>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</si>
  <si>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</si>
  <si>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</si>
  <si>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</si>
  <si>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</si>
  <si>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</si>
  <si>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</si>
  <si>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</si>
  <si>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</si>
  <si>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Let It Ride 3 Card Bonus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</si>
  <si>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</si>
  <si>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</si>
  <si>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</si>
  <si>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</si>
  <si>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</si>
  <si>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</si>
  <si>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</si>
  <si>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</si>
  <si>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</si>
  <si>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</si>
  <si>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</si>
  <si>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</si>
  <si>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</si>
  <si>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</si>
  <si>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Three Card Poker Progressive</t>
  </si>
  <si>
    <t xml:space="preserve">   Lunar Poker</t>
  </si>
  <si>
    <t>BOAT: ISLE OF CAPRI-CAPE GIRARDEAU</t>
  </si>
  <si>
    <t xml:space="preserve">   Super 7</t>
  </si>
  <si>
    <t xml:space="preserve">   Three Card Poker</t>
  </si>
  <si>
    <t xml:space="preserve">   Bix Six Wheel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</si>
  <si>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</si>
  <si>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</si>
  <si>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</si>
  <si>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</si>
  <si>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</si>
  <si>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</si>
  <si>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</si>
  <si>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</si>
  <si>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</si>
  <si>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</si>
  <si>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</si>
  <si>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</si>
  <si>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</si>
  <si>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</si>
  <si>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</si>
  <si>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</si>
  <si>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</si>
  <si>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</si>
  <si>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Four Card Prime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</si>
  <si>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</si>
  <si>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</si>
  <si>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</si>
  <si>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</si>
  <si>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</si>
  <si>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</si>
  <si>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21 plus 3 Extreme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</si>
  <si>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</si>
  <si>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</si>
  <si>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</si>
  <si>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</si>
  <si>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</si>
  <si>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</si>
  <si>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</si>
  <si>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</si>
  <si>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Baccarat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</si>
  <si>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</si>
  <si>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</si>
  <si>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</si>
  <si>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</si>
  <si>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</si>
  <si>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</si>
  <si>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>MONTH ENDED:  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</si>
</sst>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6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sz val="11"/>
      <name val="Arial"/>
    </font>
    <font>
      <b/>
      <sz val="12"/>
      <name val="Arial"/>
    </font>
    <font>
      <b/>
      <sz val="11"/>
      <name val="Arial"/>
    </font>
    <font>
      <sz val="10"/>
      <name val="Arial"/>
    </font>
    <font>
      <sz val="14"/>
      <name val="Arial"/>
    </font>
    <font>
      <b/>
      <sz val="11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10" fillId="0" borderId="3" xfId="0" applyNumberFormat="1" applyFont="1" applyBorder="1" applyAlignment="1"/>
    <xf numFmtId="0" fontId="10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2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10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1" fillId="0" borderId="0" xfId="0" applyNumberFormat="1" applyFont="1" applyAlignment="1"/>
    <xf numFmtId="0" fontId="13" fillId="0" borderId="0" xfId="0" applyNumberFormat="1" applyFont="1" applyAlignment="1"/>
    <xf numFmtId="4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13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4" fillId="0" borderId="0" xfId="0" applyFont="1" applyAlignment="1"/>
    <xf numFmtId="164" fontId="11" fillId="0" borderId="0" xfId="0" applyNumberFormat="1" applyFont="1" applyAlignment="1"/>
    <xf numFmtId="4" fontId="11" fillId="0" borderId="0" xfId="0" applyNumberFormat="1" applyFont="1" applyAlignme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/>
    <xf numFmtId="0" fontId="7" fillId="0" borderId="0" xfId="0" applyFont="1" applyAlignme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7" fillId="0" borderId="4" xfId="0" applyNumberFormat="1" applyFont="1" applyBorder="1" applyAlignment="1"/>
    <xf numFmtId="3" fontId="14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7" fillId="0" borderId="7" xfId="0" applyNumberFormat="1" applyFont="1" applyBorder="1" applyAlignment="1"/>
    <xf numFmtId="4" fontId="14" fillId="0" borderId="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7" fillId="4" borderId="7" xfId="0" applyNumberFormat="1" applyFont="1" applyFill="1" applyBorder="1" applyAlignment="1"/>
    <xf numFmtId="4" fontId="13" fillId="4" borderId="3" xfId="0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164" fontId="14" fillId="4" borderId="3" xfId="0" applyNumberFormat="1" applyFont="1" applyFill="1" applyBorder="1" applyAlignment="1">
      <alignment horizontal="center"/>
    </xf>
    <xf numFmtId="0" fontId="14" fillId="0" borderId="8" xfId="0" applyNumberFormat="1" applyFont="1" applyBorder="1" applyAlignment="1"/>
    <xf numFmtId="0" fontId="13" fillId="0" borderId="8" xfId="0" applyNumberFormat="1" applyFont="1" applyBorder="1" applyAlignment="1"/>
    <xf numFmtId="0" fontId="15" fillId="0" borderId="0" xfId="0" applyNumberFormat="1" applyFont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3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9" fillId="0" borderId="0" xfId="0" applyNumberFormat="1" applyFont="1" applyAlignment="1"/>
    <xf numFmtId="0" fontId="6" fillId="0" borderId="3" xfId="0" applyNumberFormat="1" applyFont="1" applyBorder="1" applyAlignment="1"/>
    <xf numFmtId="0" fontId="9" fillId="0" borderId="3" xfId="0" applyNumberFormat="1" applyFont="1" applyBorder="1" applyAlignment="1" applyProtection="1">
      <protection locked="0"/>
    </xf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3" fontId="20" fillId="0" borderId="3" xfId="0" applyNumberFormat="1" applyFont="1" applyBorder="1" applyAlignment="1" applyProtection="1">
      <alignment horizontal="center"/>
      <protection locked="0"/>
    </xf>
    <xf numFmtId="40" fontId="20" fillId="0" borderId="3" xfId="0" applyNumberFormat="1" applyFont="1" applyBorder="1" applyAlignment="1" applyProtection="1">
      <protection locked="0"/>
    </xf>
    <xf numFmtId="164" fontId="20" fillId="0" borderId="3" xfId="0" applyNumberFormat="1" applyFont="1" applyBorder="1" applyAlignment="1" applyProtection="1">
      <protection locked="0"/>
    </xf>
    <xf numFmtId="4" fontId="20" fillId="0" borderId="3" xfId="0" applyNumberFormat="1" applyFont="1" applyBorder="1" applyAlignment="1" applyProtection="1">
      <protection locked="0"/>
    </xf>
    <xf numFmtId="3" fontId="20" fillId="3" borderId="3" xfId="0" applyNumberFormat="1" applyFont="1" applyFill="1" applyBorder="1" applyAlignment="1" applyProtection="1">
      <alignment horizontal="center"/>
      <protection locked="0"/>
    </xf>
    <xf numFmtId="4" fontId="20" fillId="2" borderId="3" xfId="0" applyNumberFormat="1" applyFont="1" applyFill="1" applyBorder="1" applyAlignment="1" applyProtection="1">
      <protection locked="0"/>
    </xf>
    <xf numFmtId="164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protection locked="0"/>
    </xf>
    <xf numFmtId="3" fontId="21" fillId="2" borderId="3" xfId="0" applyNumberFormat="1" applyFont="1" applyFill="1" applyBorder="1" applyAlignment="1">
      <alignment horizontal="center"/>
    </xf>
    <xf numFmtId="4" fontId="21" fillId="2" borderId="3" xfId="0" applyNumberFormat="1" applyFont="1" applyFill="1" applyBorder="1" applyAlignment="1"/>
    <xf numFmtId="164" fontId="21" fillId="0" borderId="3" xfId="0" applyNumberFormat="1" applyFont="1" applyBorder="1" applyAlignment="1" applyProtection="1">
      <protection locked="0"/>
    </xf>
    <xf numFmtId="0" fontId="22" fillId="0" borderId="1" xfId="0" applyNumberFormat="1" applyFont="1" applyBorder="1" applyAlignment="1">
      <alignment horizontal="center"/>
    </xf>
    <xf numFmtId="4" fontId="22" fillId="0" borderId="1" xfId="0" applyNumberFormat="1" applyFont="1" applyBorder="1" applyAlignment="1"/>
    <xf numFmtId="4" fontId="22" fillId="0" borderId="1" xfId="0" applyNumberFormat="1" applyFont="1" applyBorder="1" applyAlignment="1">
      <alignment horizontal="centerContinuous"/>
    </xf>
    <xf numFmtId="0" fontId="22" fillId="2" borderId="0" xfId="0" applyNumberFormat="1" applyFont="1" applyFill="1" applyAlignment="1">
      <alignment horizontal="center"/>
    </xf>
    <xf numFmtId="4" fontId="22" fillId="0" borderId="0" xfId="0" applyNumberFormat="1" applyFont="1" applyAlignment="1"/>
    <xf numFmtId="4" fontId="22" fillId="0" borderId="0" xfId="0" applyNumberFormat="1" applyFont="1" applyAlignment="1">
      <alignment horizontal="centerContinuous"/>
    </xf>
    <xf numFmtId="0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3" fillId="0" borderId="1" xfId="0" applyNumberFormat="1" applyFont="1" applyBorder="1" applyAlignment="1"/>
    <xf numFmtId="4" fontId="1" fillId="0" borderId="1" xfId="0" applyNumberFormat="1" applyFont="1" applyBorder="1" applyAlignment="1"/>
    <xf numFmtId="0" fontId="24" fillId="0" borderId="0" xfId="0" applyNumberFormat="1" applyFont="1" applyAlignment="1"/>
    <xf numFmtId="4" fontId="21" fillId="0" borderId="0" xfId="0" applyNumberFormat="1" applyFont="1" applyAlignment="1">
      <alignment horizontal="right"/>
    </xf>
    <xf numFmtId="40" fontId="20" fillId="2" borderId="3" xfId="0" applyNumberFormat="1" applyFont="1" applyFill="1" applyBorder="1" applyAlignment="1" applyProtection="1">
      <protection locked="0"/>
    </xf>
    <xf numFmtId="40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alignment horizontal="center"/>
      <protection locked="0"/>
    </xf>
    <xf numFmtId="0" fontId="23" fillId="0" borderId="1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40" fontId="20" fillId="5" borderId="3" xfId="0" applyNumberFormat="1" applyFont="1" applyFill="1" applyBorder="1" applyAlignment="1" applyProtection="1">
      <protection locked="0"/>
    </xf>
    <xf numFmtId="10" fontId="20" fillId="0" borderId="3" xfId="0" applyNumberFormat="1" applyFont="1" applyBorder="1" applyAlignment="1" applyProtection="1">
      <protection locked="0"/>
    </xf>
    <xf numFmtId="3" fontId="20" fillId="5" borderId="3" xfId="0" applyNumberFormat="1" applyFont="1" applyFill="1" applyBorder="1" applyAlignment="1" applyProtection="1">
      <alignment horizontal="center"/>
      <protection locked="0"/>
    </xf>
    <xf numFmtId="164" fontId="20" fillId="5" borderId="3" xfId="0" applyNumberFormat="1" applyFont="1" applyFill="1" applyBorder="1" applyAlignment="1" applyProtection="1">
      <protection locked="0"/>
    </xf>
    <xf numFmtId="4" fontId="20" fillId="5" borderId="3" xfId="0" applyNumberFormat="1" applyFont="1" applyFill="1" applyBorder="1" applyAlignment="1" applyProtection="1">
      <protection locked="0"/>
    </xf>
    <xf numFmtId="164" fontId="20" fillId="0" borderId="10" xfId="0" applyNumberFormat="1" applyFont="1" applyBorder="1" applyAlignment="1" applyProtection="1">
      <protection locked="0"/>
    </xf>
    <xf numFmtId="164" fontId="20" fillId="3" borderId="10" xfId="0" applyNumberFormat="1" applyFont="1" applyFill="1" applyBorder="1" applyAlignment="1" applyProtection="1">
      <protection locked="0"/>
    </xf>
    <xf numFmtId="164" fontId="21" fillId="0" borderId="10" xfId="0" applyNumberFormat="1" applyFont="1" applyBorder="1" applyAlignment="1" applyProtection="1">
      <protection locked="0"/>
    </xf>
    <xf numFmtId="4" fontId="22" fillId="0" borderId="0" xfId="0" applyNumberFormat="1" applyFont="1" applyBorder="1" applyAlignment="1">
      <alignment horizontal="centerContinuous"/>
    </xf>
    <xf numFmtId="0" fontId="22" fillId="2" borderId="0" xfId="0" applyNumberFormat="1" applyFont="1" applyFill="1" applyBorder="1" applyAlignment="1">
      <alignment horizontal="center"/>
    </xf>
    <xf numFmtId="4" fontId="22" fillId="0" borderId="11" xfId="0" applyNumberFormat="1" applyFont="1" applyBorder="1" applyAlignment="1">
      <alignment horizontal="centerContinuous"/>
    </xf>
    <xf numFmtId="164" fontId="21" fillId="0" borderId="12" xfId="0" applyNumberFormat="1" applyFont="1" applyBorder="1" applyAlignment="1" applyProtection="1">
      <protection locked="0"/>
    </xf>
    <xf numFmtId="40" fontId="20" fillId="0" borderId="3" xfId="0" applyNumberFormat="1" applyFont="1" applyFill="1" applyBorder="1" applyAlignment="1" applyProtection="1">
      <protection locked="0"/>
    </xf>
    <xf numFmtId="3" fontId="20" fillId="0" borderId="9" xfId="0" applyNumberFormat="1" applyFont="1" applyBorder="1" applyAlignment="1" applyProtection="1">
      <alignment horizontal="center"/>
      <protection locked="0"/>
    </xf>
    <xf numFmtId="40" fontId="20" fillId="0" borderId="9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/>
    <xf numFmtId="0" fontId="23" fillId="0" borderId="1" xfId="0" applyNumberFormat="1" applyFont="1" applyBorder="1" applyAlignment="1" applyProtection="1">
      <protection locked="0"/>
    </xf>
    <xf numFmtId="0" fontId="25" fillId="0" borderId="3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 applyProtection="1">
      <protection locked="0"/>
    </xf>
    <xf numFmtId="0" fontId="22" fillId="2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>
        <v>5</v>
      </c>
      <c r="E11" s="88">
        <v>985340</v>
      </c>
      <c r="F11" s="88">
        <v>116310</v>
      </c>
      <c r="G11" s="89">
        <f>F11/E11</f>
        <v>0.11804047333915196</v>
      </c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>
        <v>1</v>
      </c>
      <c r="E13" s="88">
        <v>137751.5</v>
      </c>
      <c r="F13" s="88">
        <v>37805</v>
      </c>
      <c r="G13" s="89">
        <f>F13/E13</f>
        <v>0.27444347248487311</v>
      </c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>
        <v>2</v>
      </c>
      <c r="E15" s="88">
        <v>302761</v>
      </c>
      <c r="F15" s="88">
        <v>75766</v>
      </c>
      <c r="G15" s="89">
        <f>F15/E15</f>
        <v>0.25025019735038528</v>
      </c>
      <c r="H15" s="15"/>
    </row>
    <row r="16" spans="1:8" ht="15.75" x14ac:dyDescent="0.25">
      <c r="A16" s="83" t="s">
        <v>142</v>
      </c>
      <c r="B16" s="13"/>
      <c r="C16" s="14"/>
      <c r="D16" s="87">
        <v>1</v>
      </c>
      <c r="E16" s="88">
        <v>734102</v>
      </c>
      <c r="F16" s="88">
        <v>133289</v>
      </c>
      <c r="G16" s="89">
        <f>F16/E16</f>
        <v>0.18156741161310008</v>
      </c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353312</v>
      </c>
      <c r="F18" s="88">
        <v>32287.5</v>
      </c>
      <c r="G18" s="89">
        <f>F18/E18</f>
        <v>9.1385234580201063E-2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>
        <v>1</v>
      </c>
      <c r="E20" s="88">
        <v>724740</v>
      </c>
      <c r="F20" s="88">
        <v>173186</v>
      </c>
      <c r="G20" s="89">
        <f t="shared" ref="G20:G25" si="0">F20/E20</f>
        <v>0.23896293843309324</v>
      </c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>
        <v>8</v>
      </c>
      <c r="E23" s="88">
        <v>3203710</v>
      </c>
      <c r="F23" s="88">
        <v>455665</v>
      </c>
      <c r="G23" s="89">
        <f t="shared" si="0"/>
        <v>0.14223041411363702</v>
      </c>
      <c r="H23" s="15"/>
    </row>
    <row r="24" spans="1:8" ht="15.75" x14ac:dyDescent="0.25">
      <c r="A24" s="83" t="s">
        <v>19</v>
      </c>
      <c r="B24" s="13"/>
      <c r="C24" s="14"/>
      <c r="D24" s="87">
        <v>2</v>
      </c>
      <c r="E24" s="88">
        <v>167929</v>
      </c>
      <c r="F24" s="88">
        <v>45517</v>
      </c>
      <c r="G24" s="89">
        <f t="shared" si="0"/>
        <v>0.2710490743111672</v>
      </c>
      <c r="H24" s="15"/>
    </row>
    <row r="25" spans="1:8" ht="15.75" x14ac:dyDescent="0.25">
      <c r="A25" s="84" t="s">
        <v>20</v>
      </c>
      <c r="B25" s="13"/>
      <c r="C25" s="14"/>
      <c r="D25" s="87">
        <v>3</v>
      </c>
      <c r="E25" s="88">
        <v>494811</v>
      </c>
      <c r="F25" s="88">
        <v>128832</v>
      </c>
      <c r="G25" s="89">
        <f t="shared" si="0"/>
        <v>0.26036607916962234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90">
        <v>35070</v>
      </c>
      <c r="F29" s="90">
        <v>4262</v>
      </c>
      <c r="G29" s="89">
        <f>F29/E29</f>
        <v>0.12152837182777303</v>
      </c>
      <c r="H29" s="15"/>
    </row>
    <row r="30" spans="1:8" ht="15.75" x14ac:dyDescent="0.25">
      <c r="A30" s="85" t="s">
        <v>25</v>
      </c>
      <c r="B30" s="13"/>
      <c r="C30" s="14"/>
      <c r="D30" s="87">
        <v>1</v>
      </c>
      <c r="E30" s="90">
        <v>211890</v>
      </c>
      <c r="F30" s="88">
        <v>74314</v>
      </c>
      <c r="G30" s="89">
        <f>F30/E30</f>
        <v>0.35071971305866251</v>
      </c>
      <c r="H30" s="15"/>
    </row>
    <row r="31" spans="1:8" ht="15.75" x14ac:dyDescent="0.25">
      <c r="A31" s="85" t="s">
        <v>26</v>
      </c>
      <c r="B31" s="13"/>
      <c r="C31" s="14"/>
      <c r="D31" s="87">
        <v>15</v>
      </c>
      <c r="E31" s="90">
        <v>2426814</v>
      </c>
      <c r="F31" s="90">
        <v>531690</v>
      </c>
      <c r="G31" s="89">
        <f>F31/E31</f>
        <v>0.21908972010215863</v>
      </c>
      <c r="H31" s="15"/>
    </row>
    <row r="32" spans="1:8" ht="15.75" x14ac:dyDescent="0.25">
      <c r="A32" s="85" t="s">
        <v>137</v>
      </c>
      <c r="B32" s="13"/>
      <c r="C32" s="14"/>
      <c r="D32" s="87"/>
      <c r="E32" s="90"/>
      <c r="F32" s="90"/>
      <c r="G32" s="89"/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90">
        <v>176520</v>
      </c>
      <c r="F33" s="90">
        <v>66272</v>
      </c>
      <c r="G33" s="89">
        <f>F33/E33</f>
        <v>0.37543621119419895</v>
      </c>
      <c r="H33" s="15"/>
    </row>
    <row r="34" spans="1:8" ht="15.75" x14ac:dyDescent="0.25">
      <c r="A34" s="85" t="s">
        <v>27</v>
      </c>
      <c r="B34" s="13"/>
      <c r="C34" s="14"/>
      <c r="D34" s="87"/>
      <c r="E34" s="90"/>
      <c r="F34" s="90"/>
      <c r="G34" s="89"/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92"/>
      <c r="F36" s="90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43</v>
      </c>
      <c r="E39" s="96">
        <f>SUM(E9:E38)</f>
        <v>9954750.5</v>
      </c>
      <c r="F39" s="96">
        <f>SUM(F9:F38)</f>
        <v>1875195.5</v>
      </c>
      <c r="G39" s="97">
        <f>F39/E39</f>
        <v>0.18837192353540153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123</v>
      </c>
      <c r="E44" s="88">
        <v>12758066.25</v>
      </c>
      <c r="F44" s="88">
        <v>691667.24</v>
      </c>
      <c r="G44" s="89">
        <f t="shared" ref="G44:G50" si="1">1-(+F44/E44)</f>
        <v>0.94578588741847924</v>
      </c>
      <c r="H44" s="15"/>
    </row>
    <row r="45" spans="1:8" ht="15.75" x14ac:dyDescent="0.25">
      <c r="A45" s="27" t="s">
        <v>37</v>
      </c>
      <c r="B45" s="28"/>
      <c r="C45" s="14"/>
      <c r="D45" s="87">
        <v>2</v>
      </c>
      <c r="E45" s="88">
        <v>1200568.52</v>
      </c>
      <c r="F45" s="88">
        <v>89079.29</v>
      </c>
      <c r="G45" s="89">
        <f t="shared" si="1"/>
        <v>0.92580241067790114</v>
      </c>
      <c r="H45" s="15"/>
    </row>
    <row r="46" spans="1:8" ht="15.75" x14ac:dyDescent="0.25">
      <c r="A46" s="27" t="s">
        <v>38</v>
      </c>
      <c r="B46" s="28"/>
      <c r="C46" s="14"/>
      <c r="D46" s="87">
        <v>144</v>
      </c>
      <c r="E46" s="88">
        <v>9184705.25</v>
      </c>
      <c r="F46" s="88">
        <v>756903.6</v>
      </c>
      <c r="G46" s="89">
        <f t="shared" si="1"/>
        <v>0.91759086662035239</v>
      </c>
      <c r="H46" s="15"/>
    </row>
    <row r="47" spans="1:8" ht="15.75" x14ac:dyDescent="0.25">
      <c r="A47" s="27" t="s">
        <v>39</v>
      </c>
      <c r="B47" s="28"/>
      <c r="C47" s="14"/>
      <c r="D47" s="87">
        <v>10</v>
      </c>
      <c r="E47" s="88">
        <v>2976750.5</v>
      </c>
      <c r="F47" s="88">
        <v>152118</v>
      </c>
      <c r="G47" s="89">
        <f t="shared" si="1"/>
        <v>0.94889796776720114</v>
      </c>
      <c r="H47" s="15"/>
    </row>
    <row r="48" spans="1:8" ht="15.75" x14ac:dyDescent="0.25">
      <c r="A48" s="27" t="s">
        <v>40</v>
      </c>
      <c r="B48" s="28"/>
      <c r="C48" s="14"/>
      <c r="D48" s="87">
        <v>154</v>
      </c>
      <c r="E48" s="88">
        <v>12291147.130000001</v>
      </c>
      <c r="F48" s="88">
        <v>1199611.18</v>
      </c>
      <c r="G48" s="89">
        <f t="shared" si="1"/>
        <v>0.90240038888868135</v>
      </c>
      <c r="H48" s="15"/>
    </row>
    <row r="49" spans="1:8" ht="15.75" x14ac:dyDescent="0.25">
      <c r="A49" s="27" t="s">
        <v>41</v>
      </c>
      <c r="B49" s="28"/>
      <c r="C49" s="14"/>
      <c r="D49" s="87">
        <v>11</v>
      </c>
      <c r="E49" s="88">
        <v>1586743</v>
      </c>
      <c r="F49" s="88">
        <v>53596</v>
      </c>
      <c r="G49" s="89">
        <f t="shared" si="1"/>
        <v>0.96622263340692227</v>
      </c>
      <c r="H49" s="15"/>
    </row>
    <row r="50" spans="1:8" ht="15.75" x14ac:dyDescent="0.25">
      <c r="A50" s="27" t="s">
        <v>42</v>
      </c>
      <c r="B50" s="28"/>
      <c r="C50" s="14"/>
      <c r="D50" s="87">
        <v>16</v>
      </c>
      <c r="E50" s="88">
        <v>1732912.79</v>
      </c>
      <c r="F50" s="88">
        <v>135038.85999999999</v>
      </c>
      <c r="G50" s="89">
        <f t="shared" si="1"/>
        <v>0.92207405890287186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>
        <v>1</v>
      </c>
      <c r="E52" s="88">
        <v>57650</v>
      </c>
      <c r="F52" s="88">
        <v>19300</v>
      </c>
      <c r="G52" s="89">
        <f>1-(+F52/E52)</f>
        <v>0.66522116218560279</v>
      </c>
      <c r="H52" s="15"/>
    </row>
    <row r="53" spans="1:8" ht="15.75" x14ac:dyDescent="0.25">
      <c r="A53" s="29" t="s">
        <v>65</v>
      </c>
      <c r="B53" s="30"/>
      <c r="C53" s="14"/>
      <c r="D53" s="87">
        <v>991</v>
      </c>
      <c r="E53" s="88">
        <v>83448076.549999997</v>
      </c>
      <c r="F53" s="88">
        <v>9527308.3499999996</v>
      </c>
      <c r="G53" s="89">
        <f>1-(+F53/E53)</f>
        <v>0.88582950328050436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94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94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92"/>
      <c r="F57" s="90"/>
      <c r="G57" s="93"/>
      <c r="H57" s="15"/>
    </row>
    <row r="58" spans="1:8" x14ac:dyDescent="0.2">
      <c r="A58" s="16" t="s">
        <v>30</v>
      </c>
      <c r="B58" s="28"/>
      <c r="C58" s="14"/>
      <c r="D58" s="91"/>
      <c r="E58" s="92"/>
      <c r="F58" s="90"/>
      <c r="G58" s="93"/>
      <c r="H58" s="15"/>
    </row>
    <row r="59" spans="1:8" ht="15.75" x14ac:dyDescent="0.25">
      <c r="A59" s="32"/>
      <c r="B59" s="18"/>
      <c r="C59" s="14"/>
      <c r="D59" s="91"/>
      <c r="E59" s="94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1452</v>
      </c>
      <c r="E60" s="96">
        <f>SUM(E44:E59)</f>
        <v>125236619.98999999</v>
      </c>
      <c r="F60" s="96">
        <f>SUM(F44:F59)</f>
        <v>12624622.52</v>
      </c>
      <c r="G60" s="97">
        <f>1-(+F60/E60)</f>
        <v>0.89919384185705376</v>
      </c>
      <c r="H60" s="15"/>
    </row>
    <row r="61" spans="1:8" x14ac:dyDescent="0.2">
      <c r="A61" s="33"/>
      <c r="B61" s="33"/>
      <c r="C61" s="33"/>
      <c r="D61" s="106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6"/>
      <c r="D62" s="108"/>
      <c r="E62" s="108"/>
      <c r="F62" s="109">
        <f>F60+F39</f>
        <v>14499818.02</v>
      </c>
      <c r="G62" s="108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2</v>
      </c>
      <c r="E10" s="88">
        <v>1337635</v>
      </c>
      <c r="F10" s="88">
        <v>167528.5</v>
      </c>
      <c r="G10" s="120">
        <f>F10/E10</f>
        <v>0.12524231199093924</v>
      </c>
      <c r="H10" s="15"/>
    </row>
    <row r="11" spans="1:8" ht="15.75" x14ac:dyDescent="0.25">
      <c r="A11" s="83" t="s">
        <v>140</v>
      </c>
      <c r="B11" s="13"/>
      <c r="C11" s="14"/>
      <c r="D11" s="87"/>
      <c r="E11" s="88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77737</v>
      </c>
      <c r="F12" s="88">
        <v>33598</v>
      </c>
      <c r="G12" s="120">
        <f>F12/E12</f>
        <v>0.43220088246266258</v>
      </c>
      <c r="H12" s="15"/>
    </row>
    <row r="13" spans="1:8" ht="15.75" x14ac:dyDescent="0.25">
      <c r="A13" s="83" t="s">
        <v>81</v>
      </c>
      <c r="B13" s="13"/>
      <c r="C13" s="14"/>
      <c r="D13" s="87"/>
      <c r="E13" s="88"/>
      <c r="F13" s="88"/>
      <c r="G13" s="120"/>
      <c r="H13" s="15"/>
    </row>
    <row r="14" spans="1:8" ht="15.75" x14ac:dyDescent="0.25">
      <c r="A14" s="83" t="s">
        <v>121</v>
      </c>
      <c r="B14" s="13"/>
      <c r="C14" s="14"/>
      <c r="D14" s="87"/>
      <c r="E14" s="88"/>
      <c r="F14" s="88"/>
      <c r="G14" s="120"/>
      <c r="H14" s="15"/>
    </row>
    <row r="15" spans="1:8" ht="15.75" x14ac:dyDescent="0.25">
      <c r="A15" s="83" t="s">
        <v>123</v>
      </c>
      <c r="B15" s="13"/>
      <c r="C15" s="14"/>
      <c r="D15" s="87">
        <v>22</v>
      </c>
      <c r="E15" s="88">
        <v>3790916</v>
      </c>
      <c r="F15" s="88">
        <v>984602</v>
      </c>
      <c r="G15" s="120">
        <f>F15/E15</f>
        <v>0.2597266729202124</v>
      </c>
      <c r="H15" s="15"/>
    </row>
    <row r="16" spans="1:8" ht="15.75" x14ac:dyDescent="0.25">
      <c r="A16" s="83" t="s">
        <v>127</v>
      </c>
      <c r="B16" s="13"/>
      <c r="C16" s="14"/>
      <c r="D16" s="87"/>
      <c r="E16" s="88"/>
      <c r="F16" s="88"/>
      <c r="G16" s="120"/>
      <c r="H16" s="15"/>
    </row>
    <row r="17" spans="1:8" ht="15.75" x14ac:dyDescent="0.25">
      <c r="A17" s="83" t="s">
        <v>87</v>
      </c>
      <c r="B17" s="13"/>
      <c r="C17" s="14"/>
      <c r="D17" s="87">
        <v>1</v>
      </c>
      <c r="E17" s="88">
        <v>758576</v>
      </c>
      <c r="F17" s="88">
        <v>136239</v>
      </c>
      <c r="G17" s="120">
        <f>F17/E17</f>
        <v>0.17959835270295924</v>
      </c>
      <c r="H17" s="15"/>
    </row>
    <row r="18" spans="1:8" ht="15.75" x14ac:dyDescent="0.25">
      <c r="A18" s="85" t="s">
        <v>130</v>
      </c>
      <c r="B18" s="13"/>
      <c r="C18" s="14"/>
      <c r="D18" s="87"/>
      <c r="E18" s="88"/>
      <c r="F18" s="88"/>
      <c r="G18" s="120"/>
      <c r="H18" s="15"/>
    </row>
    <row r="19" spans="1:8" ht="15.75" x14ac:dyDescent="0.25">
      <c r="A19" s="83" t="s">
        <v>15</v>
      </c>
      <c r="B19" s="13"/>
      <c r="C19" s="14"/>
      <c r="D19" s="87">
        <v>4</v>
      </c>
      <c r="E19" s="88">
        <v>1525024</v>
      </c>
      <c r="F19" s="88">
        <v>382516</v>
      </c>
      <c r="G19" s="120">
        <f>F19/E19</f>
        <v>0.25082621650544518</v>
      </c>
      <c r="H19" s="15"/>
    </row>
    <row r="20" spans="1:8" ht="15.75" x14ac:dyDescent="0.25">
      <c r="A20" s="83" t="s">
        <v>63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88">
        <v>149231</v>
      </c>
      <c r="F21" s="88">
        <v>49381</v>
      </c>
      <c r="G21" s="120">
        <f>F21/E21</f>
        <v>0.33090309654160327</v>
      </c>
      <c r="H21" s="15"/>
    </row>
    <row r="22" spans="1:8" ht="15.75" x14ac:dyDescent="0.25">
      <c r="A22" s="83" t="s">
        <v>144</v>
      </c>
      <c r="B22" s="13"/>
      <c r="C22" s="14"/>
      <c r="D22" s="87"/>
      <c r="E22" s="88"/>
      <c r="F22" s="88"/>
      <c r="G22" s="120"/>
      <c r="H22" s="15"/>
    </row>
    <row r="23" spans="1:8" ht="15.75" x14ac:dyDescent="0.25">
      <c r="A23" s="83" t="s">
        <v>132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18</v>
      </c>
      <c r="B24" s="13"/>
      <c r="C24" s="14"/>
      <c r="D24" s="87"/>
      <c r="E24" s="88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5</v>
      </c>
      <c r="E25" s="88">
        <v>994174</v>
      </c>
      <c r="F25" s="88">
        <v>219351.5</v>
      </c>
      <c r="G25" s="120">
        <f>F25/E25</f>
        <v>0.22063693075859961</v>
      </c>
      <c r="H25" s="15"/>
    </row>
    <row r="26" spans="1:8" ht="15.75" x14ac:dyDescent="0.25">
      <c r="A26" s="84" t="s">
        <v>21</v>
      </c>
      <c r="B26" s="13"/>
      <c r="C26" s="14"/>
      <c r="D26" s="87">
        <v>10</v>
      </c>
      <c r="E26" s="88">
        <v>124291</v>
      </c>
      <c r="F26" s="88">
        <v>124291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30431</v>
      </c>
      <c r="F28" s="88">
        <v>-19</v>
      </c>
      <c r="G28" s="120">
        <f t="shared" ref="G28:G34" si="0">F28/E28</f>
        <v>-6.2436331372613455E-4</v>
      </c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155079</v>
      </c>
      <c r="F29" s="88">
        <v>37413.64</v>
      </c>
      <c r="G29" s="120">
        <f t="shared" si="0"/>
        <v>0.24125536017126753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88">
        <v>134838</v>
      </c>
      <c r="F30" s="88">
        <v>16557</v>
      </c>
      <c r="G30" s="120">
        <f t="shared" si="0"/>
        <v>0.122791794597962</v>
      </c>
      <c r="H30" s="15"/>
    </row>
    <row r="31" spans="1:8" ht="15.75" x14ac:dyDescent="0.25">
      <c r="A31" s="85" t="s">
        <v>89</v>
      </c>
      <c r="B31" s="13"/>
      <c r="C31" s="14"/>
      <c r="D31" s="87">
        <v>1</v>
      </c>
      <c r="E31" s="88">
        <v>143675</v>
      </c>
      <c r="F31" s="88">
        <v>27935.5</v>
      </c>
      <c r="G31" s="120">
        <f t="shared" si="0"/>
        <v>0.1944353575778667</v>
      </c>
      <c r="H31" s="15"/>
    </row>
    <row r="32" spans="1:8" ht="15.75" x14ac:dyDescent="0.25">
      <c r="A32" s="85" t="s">
        <v>125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1</v>
      </c>
      <c r="E33" s="88">
        <v>351766</v>
      </c>
      <c r="F33" s="88">
        <v>120451.42</v>
      </c>
      <c r="G33" s="120">
        <f t="shared" si="0"/>
        <v>0.34241916501310532</v>
      </c>
      <c r="H33" s="15"/>
    </row>
    <row r="34" spans="1:8" ht="15.75" x14ac:dyDescent="0.25">
      <c r="A34" s="85" t="s">
        <v>85</v>
      </c>
      <c r="B34" s="13"/>
      <c r="C34" s="14"/>
      <c r="D34" s="87">
        <v>5</v>
      </c>
      <c r="E34" s="88">
        <v>2323410</v>
      </c>
      <c r="F34" s="88">
        <v>401086</v>
      </c>
      <c r="G34" s="120">
        <f t="shared" si="0"/>
        <v>0.17262816291571439</v>
      </c>
      <c r="H34" s="15"/>
    </row>
    <row r="35" spans="1:8" x14ac:dyDescent="0.2">
      <c r="A35" s="16" t="s">
        <v>28</v>
      </c>
      <c r="B35" s="13"/>
      <c r="C35" s="14"/>
      <c r="D35" s="91"/>
      <c r="E35" s="110">
        <v>17550</v>
      </c>
      <c r="F35" s="88">
        <v>3510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>
        <v>50</v>
      </c>
      <c r="F36" s="88">
        <v>50</v>
      </c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55</v>
      </c>
      <c r="E39" s="96">
        <f>SUM(E9:E38)</f>
        <v>11914383</v>
      </c>
      <c r="F39" s="96">
        <f>SUM(F9:F38)</f>
        <v>2704491.56</v>
      </c>
      <c r="G39" s="122">
        <f>F39/E39</f>
        <v>0.22699384097355271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65</v>
      </c>
      <c r="E44" s="127">
        <v>8718495</v>
      </c>
      <c r="F44" s="88">
        <v>477068.88</v>
      </c>
      <c r="G44" s="120">
        <f>1-(+F44/E44)</f>
        <v>0.9452808219767288</v>
      </c>
      <c r="H44" s="15"/>
    </row>
    <row r="45" spans="1:8" ht="15.75" x14ac:dyDescent="0.25">
      <c r="A45" s="27" t="s">
        <v>37</v>
      </c>
      <c r="B45" s="28"/>
      <c r="C45" s="14"/>
      <c r="D45" s="87">
        <v>2</v>
      </c>
      <c r="E45" s="127">
        <v>369861.91</v>
      </c>
      <c r="F45" s="88">
        <v>43612.98</v>
      </c>
      <c r="G45" s="120">
        <f>1-(+F45/E45)</f>
        <v>0.88208307257159835</v>
      </c>
      <c r="H45" s="15"/>
    </row>
    <row r="46" spans="1:8" ht="15.75" x14ac:dyDescent="0.25">
      <c r="A46" s="27" t="s">
        <v>38</v>
      </c>
      <c r="B46" s="28"/>
      <c r="C46" s="14"/>
      <c r="D46" s="87">
        <v>125</v>
      </c>
      <c r="E46" s="127">
        <v>8465057</v>
      </c>
      <c r="F46" s="88">
        <v>490935.33</v>
      </c>
      <c r="G46" s="120">
        <f>1-(+F46/E46)</f>
        <v>0.94200448620723998</v>
      </c>
      <c r="H46" s="15"/>
    </row>
    <row r="47" spans="1:8" ht="15.75" x14ac:dyDescent="0.25">
      <c r="A47" s="27" t="s">
        <v>39</v>
      </c>
      <c r="B47" s="28"/>
      <c r="C47" s="14"/>
      <c r="D47" s="87">
        <v>6</v>
      </c>
      <c r="E47" s="127">
        <v>2209029</v>
      </c>
      <c r="F47" s="88">
        <v>122518.75</v>
      </c>
      <c r="G47" s="120">
        <f>1-(+F47/E47)</f>
        <v>0.94453728312303731</v>
      </c>
      <c r="H47" s="15"/>
    </row>
    <row r="48" spans="1:8" ht="15.75" x14ac:dyDescent="0.25">
      <c r="A48" s="27" t="s">
        <v>40</v>
      </c>
      <c r="B48" s="28"/>
      <c r="C48" s="14"/>
      <c r="D48" s="87">
        <v>84</v>
      </c>
      <c r="E48" s="127">
        <v>11737558.5</v>
      </c>
      <c r="F48" s="88">
        <v>853028.08</v>
      </c>
      <c r="G48" s="120">
        <f t="shared" ref="G48:G54" si="1">1-(+F48/E48)</f>
        <v>0.9273249134391961</v>
      </c>
      <c r="H48" s="15"/>
    </row>
    <row r="49" spans="1:8" ht="15.75" x14ac:dyDescent="0.25">
      <c r="A49" s="27" t="s">
        <v>41</v>
      </c>
      <c r="B49" s="28"/>
      <c r="C49" s="14"/>
      <c r="D49" s="87">
        <v>7</v>
      </c>
      <c r="E49" s="127">
        <v>1786243</v>
      </c>
      <c r="F49" s="88">
        <v>-2202</v>
      </c>
      <c r="G49" s="120">
        <f t="shared" si="1"/>
        <v>1.0012327550058979</v>
      </c>
      <c r="H49" s="15"/>
    </row>
    <row r="50" spans="1:8" ht="15.75" x14ac:dyDescent="0.25">
      <c r="A50" s="27" t="s">
        <v>42</v>
      </c>
      <c r="B50" s="28"/>
      <c r="C50" s="14"/>
      <c r="D50" s="87">
        <v>27</v>
      </c>
      <c r="E50" s="127">
        <v>1733535</v>
      </c>
      <c r="F50" s="88">
        <v>112393.3</v>
      </c>
      <c r="G50" s="120">
        <f t="shared" si="1"/>
        <v>0.93516525481169976</v>
      </c>
      <c r="H50" s="15"/>
    </row>
    <row r="51" spans="1:8" ht="15.75" x14ac:dyDescent="0.25">
      <c r="A51" s="27" t="s">
        <v>43</v>
      </c>
      <c r="B51" s="28"/>
      <c r="C51" s="14"/>
      <c r="D51" s="87"/>
      <c r="E51" s="127"/>
      <c r="F51" s="88"/>
      <c r="G51" s="120"/>
      <c r="H51" s="15"/>
    </row>
    <row r="52" spans="1:8" ht="15.75" x14ac:dyDescent="0.25">
      <c r="A52" s="54" t="s">
        <v>44</v>
      </c>
      <c r="B52" s="28"/>
      <c r="C52" s="14"/>
      <c r="D52" s="87">
        <v>7</v>
      </c>
      <c r="E52" s="127">
        <v>309650</v>
      </c>
      <c r="F52" s="88">
        <v>28315</v>
      </c>
      <c r="G52" s="120">
        <f t="shared" si="1"/>
        <v>0.9085580494106249</v>
      </c>
      <c r="H52" s="15"/>
    </row>
    <row r="53" spans="1:8" ht="15.75" x14ac:dyDescent="0.25">
      <c r="A53" s="55" t="s">
        <v>64</v>
      </c>
      <c r="B53" s="28"/>
      <c r="C53" s="14"/>
      <c r="D53" s="87"/>
      <c r="E53" s="127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1051</v>
      </c>
      <c r="E54" s="127">
        <v>79757376.030000001</v>
      </c>
      <c r="F54" s="88">
        <v>9449770.1400000006</v>
      </c>
      <c r="G54" s="120">
        <f t="shared" si="1"/>
        <v>0.88151854273082453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1374</v>
      </c>
      <c r="E62" s="96">
        <f>SUM(E44:E61)</f>
        <v>115086805.44</v>
      </c>
      <c r="F62" s="96">
        <f>SUM(F44:F61)</f>
        <v>11575440.460000001</v>
      </c>
      <c r="G62" s="126">
        <f>1-(+F62/E62)</f>
        <v>0.89941991685541389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14279932.020000001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115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259086</v>
      </c>
      <c r="F10" s="88">
        <v>31769</v>
      </c>
      <c r="G10" s="120">
        <f>F10/E10</f>
        <v>0.12261951629960709</v>
      </c>
      <c r="H10" s="15"/>
    </row>
    <row r="11" spans="1:8" ht="15.75" x14ac:dyDescent="0.25">
      <c r="A11" s="83" t="s">
        <v>80</v>
      </c>
      <c r="B11" s="13"/>
      <c r="C11" s="14"/>
      <c r="D11" s="87"/>
      <c r="E11" s="115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88"/>
      <c r="G12" s="120"/>
      <c r="H12" s="15"/>
    </row>
    <row r="13" spans="1:8" ht="15.75" x14ac:dyDescent="0.25">
      <c r="A13" s="83" t="s">
        <v>81</v>
      </c>
      <c r="B13" s="13"/>
      <c r="C13" s="14"/>
      <c r="D13" s="87">
        <v>10</v>
      </c>
      <c r="E13" s="115">
        <v>1095507</v>
      </c>
      <c r="F13" s="88">
        <v>219969</v>
      </c>
      <c r="G13" s="120">
        <f t="shared" ref="G13:G18" si="0">F13/E13</f>
        <v>0.20079196207783245</v>
      </c>
      <c r="H13" s="15"/>
    </row>
    <row r="14" spans="1:8" ht="15.75" x14ac:dyDescent="0.25">
      <c r="A14" s="83" t="s">
        <v>141</v>
      </c>
      <c r="B14" s="13"/>
      <c r="C14" s="14"/>
      <c r="D14" s="87"/>
      <c r="E14" s="115"/>
      <c r="F14" s="88"/>
      <c r="G14" s="120"/>
      <c r="H14" s="15"/>
    </row>
    <row r="15" spans="1:8" ht="15.75" x14ac:dyDescent="0.25">
      <c r="A15" s="83" t="s">
        <v>129</v>
      </c>
      <c r="B15" s="13"/>
      <c r="C15" s="14"/>
      <c r="D15" s="87">
        <v>1</v>
      </c>
      <c r="E15" s="115">
        <v>180591</v>
      </c>
      <c r="F15" s="88">
        <v>62826</v>
      </c>
      <c r="G15" s="120">
        <f t="shared" si="0"/>
        <v>0.34789109091815207</v>
      </c>
      <c r="H15" s="15"/>
    </row>
    <row r="16" spans="1:8" ht="15.75" x14ac:dyDescent="0.25">
      <c r="A16" s="83" t="s">
        <v>139</v>
      </c>
      <c r="B16" s="13"/>
      <c r="C16" s="14"/>
      <c r="D16" s="87"/>
      <c r="E16" s="115"/>
      <c r="F16" s="88"/>
      <c r="G16" s="120"/>
      <c r="H16" s="15"/>
    </row>
    <row r="17" spans="1:8" ht="15.75" x14ac:dyDescent="0.25">
      <c r="A17" s="83" t="s">
        <v>59</v>
      </c>
      <c r="B17" s="13"/>
      <c r="C17" s="14"/>
      <c r="D17" s="87"/>
      <c r="E17" s="115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115">
        <v>427870</v>
      </c>
      <c r="F18" s="88">
        <v>58588</v>
      </c>
      <c r="G18" s="120">
        <f t="shared" si="0"/>
        <v>0.13692944118540679</v>
      </c>
      <c r="H18" s="15"/>
    </row>
    <row r="19" spans="1:8" ht="15.75" x14ac:dyDescent="0.25">
      <c r="A19" s="83" t="s">
        <v>15</v>
      </c>
      <c r="B19" s="13"/>
      <c r="C19" s="14"/>
      <c r="D19" s="87"/>
      <c r="E19" s="115"/>
      <c r="F19" s="88"/>
      <c r="G19" s="120"/>
      <c r="H19" s="15"/>
    </row>
    <row r="20" spans="1:8" ht="15.75" x14ac:dyDescent="0.25">
      <c r="A20" s="85" t="s">
        <v>143</v>
      </c>
      <c r="B20" s="13"/>
      <c r="C20" s="14"/>
      <c r="D20" s="87"/>
      <c r="E20" s="115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/>
      <c r="E21" s="115"/>
      <c r="F21" s="88"/>
      <c r="G21" s="120"/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115">
        <v>122004</v>
      </c>
      <c r="F22" s="88">
        <v>34869</v>
      </c>
      <c r="G22" s="120">
        <f>F22/E22</f>
        <v>0.28580210484902135</v>
      </c>
      <c r="H22" s="15"/>
    </row>
    <row r="23" spans="1:8" ht="15.75" x14ac:dyDescent="0.25">
      <c r="A23" s="83" t="s">
        <v>78</v>
      </c>
      <c r="B23" s="13"/>
      <c r="C23" s="14"/>
      <c r="D23" s="87">
        <v>1</v>
      </c>
      <c r="E23" s="115">
        <v>42712</v>
      </c>
      <c r="F23" s="88">
        <v>14552</v>
      </c>
      <c r="G23" s="120">
        <f>F23/E23</f>
        <v>0.34070050571268029</v>
      </c>
      <c r="H23" s="15"/>
    </row>
    <row r="24" spans="1:8" ht="15.75" x14ac:dyDescent="0.25">
      <c r="A24" s="83" t="s">
        <v>83</v>
      </c>
      <c r="B24" s="13"/>
      <c r="C24" s="14"/>
      <c r="D24" s="87"/>
      <c r="E24" s="115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115">
        <v>31368</v>
      </c>
      <c r="F25" s="88">
        <v>8194</v>
      </c>
      <c r="G25" s="120">
        <f>F25/E25</f>
        <v>0.26122162713593472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88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120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>
        <v>1</v>
      </c>
      <c r="E30" s="88">
        <v>168441</v>
      </c>
      <c r="F30" s="88">
        <v>29637</v>
      </c>
      <c r="G30" s="120">
        <f>F30/E30</f>
        <v>0.17594884855824888</v>
      </c>
      <c r="H30" s="15"/>
    </row>
    <row r="31" spans="1:8" ht="15.75" x14ac:dyDescent="0.25">
      <c r="A31" s="85" t="s">
        <v>84</v>
      </c>
      <c r="B31" s="13"/>
      <c r="C31" s="14"/>
      <c r="D31" s="87"/>
      <c r="E31" s="88"/>
      <c r="F31" s="88"/>
      <c r="G31" s="120"/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/>
      <c r="E33" s="88"/>
      <c r="F33" s="88"/>
      <c r="G33" s="120"/>
      <c r="H33" s="15"/>
    </row>
    <row r="34" spans="1:8" ht="15.75" x14ac:dyDescent="0.25">
      <c r="A34" s="85" t="s">
        <v>85</v>
      </c>
      <c r="B34" s="13"/>
      <c r="C34" s="14"/>
      <c r="D34" s="87">
        <v>1</v>
      </c>
      <c r="E34" s="88">
        <v>380581</v>
      </c>
      <c r="F34" s="88">
        <v>61453</v>
      </c>
      <c r="G34" s="120">
        <f>F34/E34</f>
        <v>0.1614715395671355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20</v>
      </c>
      <c r="E39" s="96">
        <f>SUM(E9:E38)</f>
        <v>2708160</v>
      </c>
      <c r="F39" s="96">
        <f>SUM(F9:F38)</f>
        <v>521857</v>
      </c>
      <c r="G39" s="122">
        <f>F39/E39</f>
        <v>0.19269799421009098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26</v>
      </c>
      <c r="E44" s="88">
        <v>2958758.3</v>
      </c>
      <c r="F44" s="88">
        <v>174302.22</v>
      </c>
      <c r="G44" s="120">
        <f>1-(+F44/E44)</f>
        <v>0.94108940226716054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120"/>
      <c r="H45" s="15"/>
    </row>
    <row r="46" spans="1:8" ht="15.75" x14ac:dyDescent="0.25">
      <c r="A46" s="27" t="s">
        <v>38</v>
      </c>
      <c r="B46" s="28"/>
      <c r="C46" s="14"/>
      <c r="D46" s="87">
        <v>140</v>
      </c>
      <c r="E46" s="88">
        <v>9579815.5</v>
      </c>
      <c r="F46" s="88">
        <v>590635.53</v>
      </c>
      <c r="G46" s="120">
        <f t="shared" ref="G46:G52" si="1">1-(+F46/E46)</f>
        <v>0.93834583453094689</v>
      </c>
      <c r="H46" s="15"/>
    </row>
    <row r="47" spans="1:8" ht="15.75" x14ac:dyDescent="0.25">
      <c r="A47" s="27" t="s">
        <v>39</v>
      </c>
      <c r="B47" s="28"/>
      <c r="C47" s="14"/>
      <c r="D47" s="87">
        <v>20</v>
      </c>
      <c r="E47" s="88">
        <v>1765485</v>
      </c>
      <c r="F47" s="88">
        <v>160139.15</v>
      </c>
      <c r="G47" s="120">
        <f t="shared" si="1"/>
        <v>0.90929452813249623</v>
      </c>
      <c r="H47" s="15"/>
    </row>
    <row r="48" spans="1:8" ht="15.75" x14ac:dyDescent="0.25">
      <c r="A48" s="27" t="s">
        <v>40</v>
      </c>
      <c r="B48" s="28"/>
      <c r="C48" s="14"/>
      <c r="D48" s="87">
        <v>87</v>
      </c>
      <c r="E48" s="88">
        <v>9203827</v>
      </c>
      <c r="F48" s="88">
        <v>844089.36</v>
      </c>
      <c r="G48" s="120">
        <f t="shared" si="1"/>
        <v>0.90828930617665893</v>
      </c>
      <c r="H48" s="15"/>
    </row>
    <row r="49" spans="1:8" ht="15.75" x14ac:dyDescent="0.25">
      <c r="A49" s="27" t="s">
        <v>41</v>
      </c>
      <c r="B49" s="28"/>
      <c r="C49" s="14"/>
      <c r="D49" s="87">
        <v>6</v>
      </c>
      <c r="E49" s="88">
        <v>1093661</v>
      </c>
      <c r="F49" s="88">
        <v>89945</v>
      </c>
      <c r="G49" s="120">
        <f t="shared" si="1"/>
        <v>0.91775787926971886</v>
      </c>
      <c r="H49" s="15"/>
    </row>
    <row r="50" spans="1:8" ht="15.75" x14ac:dyDescent="0.25">
      <c r="A50" s="27" t="s">
        <v>42</v>
      </c>
      <c r="B50" s="28"/>
      <c r="C50" s="14"/>
      <c r="D50" s="87">
        <v>6</v>
      </c>
      <c r="E50" s="88">
        <v>1314850</v>
      </c>
      <c r="F50" s="88">
        <v>73045</v>
      </c>
      <c r="G50" s="120">
        <f t="shared" si="1"/>
        <v>0.94444613454006165</v>
      </c>
      <c r="H50" s="15"/>
    </row>
    <row r="51" spans="1:8" ht="15.75" x14ac:dyDescent="0.25">
      <c r="A51" s="27" t="s">
        <v>43</v>
      </c>
      <c r="B51" s="28"/>
      <c r="C51" s="14"/>
      <c r="D51" s="87">
        <v>1</v>
      </c>
      <c r="E51" s="88">
        <v>156000</v>
      </c>
      <c r="F51" s="88">
        <v>6840</v>
      </c>
      <c r="G51" s="120">
        <f t="shared" si="1"/>
        <v>0.95615384615384613</v>
      </c>
      <c r="H51" s="15"/>
    </row>
    <row r="52" spans="1:8" ht="15.75" x14ac:dyDescent="0.25">
      <c r="A52" s="54" t="s">
        <v>44</v>
      </c>
      <c r="B52" s="28"/>
      <c r="C52" s="14"/>
      <c r="D52" s="87">
        <v>1</v>
      </c>
      <c r="E52" s="88">
        <v>699575</v>
      </c>
      <c r="F52" s="88">
        <v>59750</v>
      </c>
      <c r="G52" s="120">
        <f t="shared" si="1"/>
        <v>0.91459100167959118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582</v>
      </c>
      <c r="E54" s="88">
        <v>36603449.490000002</v>
      </c>
      <c r="F54" s="88">
        <v>4347622.6900000004</v>
      </c>
      <c r="G54" s="120">
        <f>1-(+F54/E54)</f>
        <v>0.88122368928131312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16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47</v>
      </c>
      <c r="B58" s="28"/>
      <c r="C58" s="14"/>
      <c r="D58" s="91"/>
      <c r="E58" s="110"/>
      <c r="F58" s="88"/>
      <c r="G58" s="121"/>
      <c r="H58" s="15"/>
    </row>
    <row r="59" spans="1:8" x14ac:dyDescent="0.2">
      <c r="A59" s="16" t="s">
        <v>30</v>
      </c>
      <c r="B59" s="28"/>
      <c r="C59" s="21"/>
      <c r="D59" s="91"/>
      <c r="E59" s="110"/>
      <c r="F59" s="88"/>
      <c r="G59" s="121"/>
      <c r="H59" s="15"/>
    </row>
    <row r="60" spans="1:8" ht="15.75" x14ac:dyDescent="0.25">
      <c r="A60" s="32"/>
      <c r="B60" s="18"/>
      <c r="C60" s="33"/>
      <c r="D60" s="91"/>
      <c r="E60" s="94"/>
      <c r="F60" s="94"/>
      <c r="G60" s="121"/>
      <c r="H60" s="2"/>
    </row>
    <row r="61" spans="1:8" ht="18" x14ac:dyDescent="0.25">
      <c r="A61" s="20" t="s">
        <v>48</v>
      </c>
      <c r="B61" s="20"/>
      <c r="C61" s="36"/>
      <c r="D61" s="95">
        <f>SUM(D44:D57)</f>
        <v>869</v>
      </c>
      <c r="E61" s="96">
        <f>SUM(E44:E60)</f>
        <v>63375421.290000007</v>
      </c>
      <c r="F61" s="96">
        <f>SUM(F44:F60)</f>
        <v>6346368.9500000002</v>
      </c>
      <c r="G61" s="126">
        <f>1-(+F61/E61)</f>
        <v>0.89986072169903841</v>
      </c>
      <c r="H61" s="2"/>
    </row>
    <row r="62" spans="1:8" ht="18" x14ac:dyDescent="0.25">
      <c r="A62" s="38"/>
      <c r="B62" s="39"/>
      <c r="C62" s="39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40"/>
      <c r="C63" s="40"/>
      <c r="D63" s="108"/>
      <c r="E63" s="108"/>
      <c r="F63" s="109">
        <f>F61+F39</f>
        <v>6868225.9500000002</v>
      </c>
      <c r="G63" s="108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53</v>
      </c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111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61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25</v>
      </c>
      <c r="B17" s="13"/>
      <c r="C17" s="14"/>
      <c r="D17" s="87">
        <v>1</v>
      </c>
      <c r="E17" s="88">
        <v>63687</v>
      </c>
      <c r="F17" s="88">
        <v>16143</v>
      </c>
      <c r="G17" s="89">
        <f>F17/E17</f>
        <v>0.25347402138584013</v>
      </c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145437</v>
      </c>
      <c r="F18" s="88">
        <v>44723.5</v>
      </c>
      <c r="G18" s="89">
        <f>F18/E18</f>
        <v>0.30751115603319651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/>
      <c r="E25" s="88"/>
      <c r="F25" s="88"/>
      <c r="G25" s="89"/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27</v>
      </c>
      <c r="B31" s="13"/>
      <c r="C31" s="14"/>
      <c r="D31" s="87">
        <v>1</v>
      </c>
      <c r="E31" s="88">
        <v>16975</v>
      </c>
      <c r="F31" s="88">
        <v>4081.5</v>
      </c>
      <c r="G31" s="89">
        <f>F31/E31</f>
        <v>0.24044182621502208</v>
      </c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88">
        <v>78052</v>
      </c>
      <c r="F32" s="88">
        <v>19323.5</v>
      </c>
      <c r="G32" s="89">
        <f>F32/E32</f>
        <v>0.24757213139957976</v>
      </c>
      <c r="H32" s="15"/>
    </row>
    <row r="33" spans="1:8" ht="15.75" x14ac:dyDescent="0.25">
      <c r="A33" s="85" t="s">
        <v>137</v>
      </c>
      <c r="B33" s="13"/>
      <c r="C33" s="14"/>
      <c r="D33" s="87">
        <v>3</v>
      </c>
      <c r="E33" s="88">
        <v>222697</v>
      </c>
      <c r="F33" s="88">
        <v>67901.5</v>
      </c>
      <c r="G33" s="89">
        <f>F33/E33</f>
        <v>0.30490531978428087</v>
      </c>
      <c r="H33" s="15"/>
    </row>
    <row r="34" spans="1:8" ht="15.75" x14ac:dyDescent="0.25">
      <c r="A34" s="85" t="s">
        <v>134</v>
      </c>
      <c r="B34" s="13"/>
      <c r="C34" s="14"/>
      <c r="D34" s="87">
        <v>1</v>
      </c>
      <c r="E34" s="88">
        <v>26630</v>
      </c>
      <c r="F34" s="88">
        <v>3119.5</v>
      </c>
      <c r="G34" s="89">
        <f>F34/E34</f>
        <v>0.11714232069095006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8</v>
      </c>
      <c r="E39" s="96">
        <f>SUM(E9:E38)</f>
        <v>553478</v>
      </c>
      <c r="F39" s="96">
        <f>SUM(F9:F38)</f>
        <v>155292.5</v>
      </c>
      <c r="G39" s="97">
        <f>F39/E39</f>
        <v>0.28057574104119765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38</v>
      </c>
      <c r="E44" s="88">
        <v>2837515</v>
      </c>
      <c r="F44" s="88">
        <v>169496.1</v>
      </c>
      <c r="G44" s="89">
        <f>1-(+F44/E44)</f>
        <v>0.94026600740436617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48</v>
      </c>
      <c r="E46" s="88">
        <v>2500398.75</v>
      </c>
      <c r="F46" s="88">
        <v>164405.18</v>
      </c>
      <c r="G46" s="89">
        <f>1-(+F46/E46)</f>
        <v>0.93424841537774728</v>
      </c>
      <c r="H46" s="15"/>
    </row>
    <row r="47" spans="1:8" ht="15.75" x14ac:dyDescent="0.25">
      <c r="A47" s="27" t="s">
        <v>39</v>
      </c>
      <c r="B47" s="28"/>
      <c r="C47" s="14"/>
      <c r="D47" s="87"/>
      <c r="E47" s="88"/>
      <c r="F47" s="88"/>
      <c r="G47" s="89"/>
      <c r="H47" s="15"/>
    </row>
    <row r="48" spans="1:8" ht="15.75" x14ac:dyDescent="0.25">
      <c r="A48" s="27" t="s">
        <v>40</v>
      </c>
      <c r="B48" s="28"/>
      <c r="C48" s="14"/>
      <c r="D48" s="87">
        <v>31</v>
      </c>
      <c r="E48" s="88">
        <v>2539488.96</v>
      </c>
      <c r="F48" s="88">
        <v>236161.03</v>
      </c>
      <c r="G48" s="89">
        <f>1-(+F48/E48)</f>
        <v>0.90700450613496664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4</v>
      </c>
      <c r="E50" s="88">
        <v>207140</v>
      </c>
      <c r="F50" s="88">
        <v>28590</v>
      </c>
      <c r="G50" s="89">
        <f>1-(+F50/E50)</f>
        <v>0.86197740658491839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65</v>
      </c>
      <c r="B53" s="30"/>
      <c r="C53" s="14"/>
      <c r="D53" s="128">
        <v>304</v>
      </c>
      <c r="E53" s="129">
        <v>20163387.399999999</v>
      </c>
      <c r="F53" s="129">
        <v>2473684.4900000002</v>
      </c>
      <c r="G53" s="89">
        <f>1-(+F53/E53)</f>
        <v>0.87731801006809007</v>
      </c>
      <c r="H53" s="15"/>
    </row>
    <row r="54" spans="1:8" ht="15.75" x14ac:dyDescent="0.2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16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425</v>
      </c>
      <c r="E60" s="96">
        <f>SUM(E44:E59)</f>
        <v>28247930.109999999</v>
      </c>
      <c r="F60" s="96">
        <f>SUM(F44:F59)</f>
        <v>3072336.8000000003</v>
      </c>
      <c r="G60" s="97">
        <f>1-(F60/E60)</f>
        <v>0.89123674591249546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3227629.3000000003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MAY 2019</v>
      </c>
      <c r="B3" s="21"/>
      <c r="C3" s="21"/>
      <c r="D3" s="21"/>
      <c r="E3" s="21"/>
      <c r="F3" s="21"/>
      <c r="G3" s="21"/>
      <c r="H3" s="21"/>
    </row>
    <row r="4" spans="1:8" x14ac:dyDescent="0.2">
      <c r="A4" s="73"/>
      <c r="B4" s="73"/>
      <c r="C4" s="73"/>
      <c r="D4" s="73"/>
      <c r="E4" s="73"/>
      <c r="F4" s="5"/>
      <c r="G4" s="5"/>
      <c r="H4" s="21"/>
    </row>
    <row r="5" spans="1:8" ht="23.25" x14ac:dyDescent="0.35">
      <c r="A5" s="21"/>
      <c r="B5" s="73"/>
      <c r="C5" s="73"/>
      <c r="D5" s="74" t="s">
        <v>105</v>
      </c>
      <c r="E5" s="75"/>
      <c r="F5" s="8"/>
      <c r="G5" s="5"/>
      <c r="H5" s="76"/>
    </row>
    <row r="6" spans="1:8" ht="18" x14ac:dyDescent="0.25">
      <c r="A6" s="23" t="s">
        <v>3</v>
      </c>
      <c r="B6" s="73"/>
      <c r="C6" s="73"/>
      <c r="D6" s="73"/>
      <c r="E6" s="73"/>
      <c r="F6" s="5"/>
      <c r="G6" s="5"/>
      <c r="H6" s="76"/>
    </row>
    <row r="7" spans="1:8" ht="15.75" x14ac:dyDescent="0.25">
      <c r="A7" s="77"/>
      <c r="B7" s="77"/>
      <c r="C7" s="77"/>
      <c r="D7" s="77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7"/>
      <c r="B8" s="77"/>
      <c r="C8" s="77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0" t="s">
        <v>10</v>
      </c>
      <c r="B9" s="131"/>
      <c r="C9" s="14"/>
      <c r="D9" s="87"/>
      <c r="E9" s="88"/>
      <c r="F9" s="88"/>
      <c r="G9" s="89"/>
      <c r="H9" s="79"/>
    </row>
    <row r="10" spans="1:8" ht="15.75" x14ac:dyDescent="0.25">
      <c r="A10" s="130" t="s">
        <v>11</v>
      </c>
      <c r="B10" s="131"/>
      <c r="C10" s="14"/>
      <c r="D10" s="87">
        <v>1</v>
      </c>
      <c r="E10" s="88">
        <v>71663</v>
      </c>
      <c r="F10" s="88">
        <v>12972</v>
      </c>
      <c r="G10" s="89">
        <f>F10/E10</f>
        <v>0.1810139123397011</v>
      </c>
      <c r="H10" s="79"/>
    </row>
    <row r="11" spans="1:8" ht="15.75" x14ac:dyDescent="0.25">
      <c r="A11" s="130" t="s">
        <v>56</v>
      </c>
      <c r="B11" s="131"/>
      <c r="C11" s="14"/>
      <c r="D11" s="87"/>
      <c r="E11" s="88"/>
      <c r="F11" s="88"/>
      <c r="G11" s="89"/>
      <c r="H11" s="79"/>
    </row>
    <row r="12" spans="1:8" ht="15.75" x14ac:dyDescent="0.25">
      <c r="A12" s="130" t="s">
        <v>69</v>
      </c>
      <c r="B12" s="131"/>
      <c r="C12" s="14"/>
      <c r="D12" s="87"/>
      <c r="E12" s="88"/>
      <c r="F12" s="88"/>
      <c r="G12" s="89"/>
      <c r="H12" s="79"/>
    </row>
    <row r="13" spans="1:8" ht="15.75" x14ac:dyDescent="0.25">
      <c r="A13" s="130" t="s">
        <v>13</v>
      </c>
      <c r="B13" s="131"/>
      <c r="C13" s="14"/>
      <c r="D13" s="87"/>
      <c r="E13" s="88"/>
      <c r="F13" s="88"/>
      <c r="G13" s="89"/>
      <c r="H13" s="79"/>
    </row>
    <row r="14" spans="1:8" ht="15.75" x14ac:dyDescent="0.25">
      <c r="A14" s="130" t="s">
        <v>71</v>
      </c>
      <c r="B14" s="131"/>
      <c r="C14" s="14"/>
      <c r="D14" s="87"/>
      <c r="E14" s="88"/>
      <c r="F14" s="88"/>
      <c r="G14" s="89"/>
      <c r="H14" s="79"/>
    </row>
    <row r="15" spans="1:8" ht="15.75" x14ac:dyDescent="0.25">
      <c r="A15" s="130" t="s">
        <v>25</v>
      </c>
      <c r="B15" s="131"/>
      <c r="C15" s="14"/>
      <c r="D15" s="87">
        <v>3</v>
      </c>
      <c r="E15" s="88">
        <v>479498</v>
      </c>
      <c r="F15" s="88">
        <v>102932</v>
      </c>
      <c r="G15" s="89">
        <f>F15/E15</f>
        <v>0.21466617170457436</v>
      </c>
      <c r="H15" s="79"/>
    </row>
    <row r="16" spans="1:8" ht="15.75" x14ac:dyDescent="0.25">
      <c r="A16" s="130" t="s">
        <v>72</v>
      </c>
      <c r="B16" s="131"/>
      <c r="C16" s="14"/>
      <c r="D16" s="87"/>
      <c r="E16" s="88"/>
      <c r="F16" s="88"/>
      <c r="G16" s="89"/>
      <c r="H16" s="79"/>
    </row>
    <row r="17" spans="1:8" ht="15.75" x14ac:dyDescent="0.25">
      <c r="A17" s="130" t="s">
        <v>112</v>
      </c>
      <c r="B17" s="131"/>
      <c r="C17" s="14"/>
      <c r="D17" s="87"/>
      <c r="E17" s="88"/>
      <c r="F17" s="88"/>
      <c r="G17" s="89"/>
      <c r="H17" s="79"/>
    </row>
    <row r="18" spans="1:8" ht="15.75" x14ac:dyDescent="0.25">
      <c r="A18" s="130" t="s">
        <v>14</v>
      </c>
      <c r="B18" s="131"/>
      <c r="C18" s="14"/>
      <c r="D18" s="87"/>
      <c r="E18" s="88"/>
      <c r="F18" s="88"/>
      <c r="G18" s="89"/>
      <c r="H18" s="79"/>
    </row>
    <row r="19" spans="1:8" ht="15.75" x14ac:dyDescent="0.25">
      <c r="A19" s="130" t="s">
        <v>16</v>
      </c>
      <c r="B19" s="131"/>
      <c r="C19" s="14"/>
      <c r="D19" s="87">
        <v>1</v>
      </c>
      <c r="E19" s="88">
        <v>559759</v>
      </c>
      <c r="F19" s="88">
        <v>103456</v>
      </c>
      <c r="G19" s="89">
        <f>F19/E19</f>
        <v>0.18482239678147203</v>
      </c>
      <c r="H19" s="79"/>
    </row>
    <row r="20" spans="1:8" ht="15.75" x14ac:dyDescent="0.25">
      <c r="A20" s="130" t="s">
        <v>104</v>
      </c>
      <c r="B20" s="131"/>
      <c r="C20" s="14"/>
      <c r="D20" s="87"/>
      <c r="E20" s="88"/>
      <c r="F20" s="88"/>
      <c r="G20" s="89"/>
      <c r="H20" s="79"/>
    </row>
    <row r="21" spans="1:8" ht="15.75" x14ac:dyDescent="0.25">
      <c r="A21" s="130" t="s">
        <v>106</v>
      </c>
      <c r="B21" s="131"/>
      <c r="C21" s="14"/>
      <c r="D21" s="87"/>
      <c r="E21" s="88"/>
      <c r="F21" s="88"/>
      <c r="G21" s="89"/>
      <c r="H21" s="79"/>
    </row>
    <row r="22" spans="1:8" ht="15.75" x14ac:dyDescent="0.25">
      <c r="A22" s="130" t="s">
        <v>17</v>
      </c>
      <c r="B22" s="131"/>
      <c r="C22" s="14"/>
      <c r="D22" s="87"/>
      <c r="E22" s="88"/>
      <c r="F22" s="88"/>
      <c r="G22" s="89"/>
      <c r="H22" s="79"/>
    </row>
    <row r="23" spans="1:8" ht="15.75" x14ac:dyDescent="0.25">
      <c r="A23" s="130" t="s">
        <v>119</v>
      </c>
      <c r="B23" s="131"/>
      <c r="C23" s="14"/>
      <c r="D23" s="87"/>
      <c r="E23" s="88"/>
      <c r="F23" s="88"/>
      <c r="G23" s="89"/>
      <c r="H23" s="79"/>
    </row>
    <row r="24" spans="1:8" ht="15.75" x14ac:dyDescent="0.25">
      <c r="A24" s="130" t="s">
        <v>18</v>
      </c>
      <c r="B24" s="131"/>
      <c r="C24" s="14"/>
      <c r="D24" s="87">
        <v>2</v>
      </c>
      <c r="E24" s="88">
        <v>226171</v>
      </c>
      <c r="F24" s="88">
        <v>-6279.5</v>
      </c>
      <c r="G24" s="89">
        <f>F24/E24</f>
        <v>-2.7764390660164211E-2</v>
      </c>
      <c r="H24" s="79"/>
    </row>
    <row r="25" spans="1:8" ht="15.75" x14ac:dyDescent="0.25">
      <c r="A25" s="132" t="s">
        <v>20</v>
      </c>
      <c r="B25" s="131"/>
      <c r="C25" s="14"/>
      <c r="D25" s="87">
        <v>2</v>
      </c>
      <c r="E25" s="88">
        <v>45769</v>
      </c>
      <c r="F25" s="88">
        <v>13099</v>
      </c>
      <c r="G25" s="89">
        <f>F25/E25</f>
        <v>0.28619808167100003</v>
      </c>
      <c r="H25" s="79"/>
    </row>
    <row r="26" spans="1:8" ht="15.75" x14ac:dyDescent="0.25">
      <c r="A26" s="132" t="s">
        <v>21</v>
      </c>
      <c r="B26" s="131"/>
      <c r="C26" s="14"/>
      <c r="D26" s="87">
        <v>4</v>
      </c>
      <c r="E26" s="88">
        <v>17958</v>
      </c>
      <c r="F26" s="88">
        <v>17958</v>
      </c>
      <c r="G26" s="89">
        <f>F26/E26</f>
        <v>1</v>
      </c>
      <c r="H26" s="79"/>
    </row>
    <row r="27" spans="1:8" ht="15.75" x14ac:dyDescent="0.25">
      <c r="A27" s="133" t="s">
        <v>22</v>
      </c>
      <c r="B27" s="131"/>
      <c r="C27" s="14"/>
      <c r="D27" s="87"/>
      <c r="E27" s="88"/>
      <c r="F27" s="88"/>
      <c r="G27" s="89"/>
      <c r="H27" s="79"/>
    </row>
    <row r="28" spans="1:8" ht="15.75" x14ac:dyDescent="0.25">
      <c r="A28" s="133" t="s">
        <v>23</v>
      </c>
      <c r="B28" s="131"/>
      <c r="C28" s="14"/>
      <c r="D28" s="87"/>
      <c r="E28" s="88">
        <v>3440</v>
      </c>
      <c r="F28" s="88">
        <v>3440</v>
      </c>
      <c r="G28" s="89">
        <f>F28/E28</f>
        <v>1</v>
      </c>
      <c r="H28" s="79"/>
    </row>
    <row r="29" spans="1:8" ht="15.75" x14ac:dyDescent="0.25">
      <c r="A29" s="133" t="s">
        <v>107</v>
      </c>
      <c r="B29" s="131"/>
      <c r="C29" s="14"/>
      <c r="D29" s="87">
        <v>1</v>
      </c>
      <c r="E29" s="88">
        <v>86568</v>
      </c>
      <c r="F29" s="88">
        <v>31752</v>
      </c>
      <c r="G29" s="89">
        <f>F29/E29</f>
        <v>0.36678680343775993</v>
      </c>
      <c r="H29" s="79"/>
    </row>
    <row r="30" spans="1:8" ht="15.75" x14ac:dyDescent="0.25">
      <c r="A30" s="133" t="s">
        <v>137</v>
      </c>
      <c r="B30" s="131"/>
      <c r="C30" s="14"/>
      <c r="D30" s="87">
        <v>10</v>
      </c>
      <c r="E30" s="88">
        <v>965488</v>
      </c>
      <c r="F30" s="88">
        <v>196068</v>
      </c>
      <c r="G30" s="89">
        <f>F30/E30</f>
        <v>0.20307657889067499</v>
      </c>
      <c r="H30" s="79"/>
    </row>
    <row r="31" spans="1:8" ht="15.75" x14ac:dyDescent="0.25">
      <c r="A31" s="133" t="s">
        <v>147</v>
      </c>
      <c r="B31" s="131"/>
      <c r="C31" s="14"/>
      <c r="D31" s="87"/>
      <c r="E31" s="88"/>
      <c r="F31" s="88"/>
      <c r="G31" s="89"/>
      <c r="H31" s="79"/>
    </row>
    <row r="32" spans="1:8" ht="15.75" x14ac:dyDescent="0.25">
      <c r="A32" s="85" t="s">
        <v>110</v>
      </c>
      <c r="B32" s="131"/>
      <c r="C32" s="14"/>
      <c r="D32" s="87"/>
      <c r="E32" s="88"/>
      <c r="F32" s="88"/>
      <c r="G32" s="89"/>
      <c r="H32" s="79"/>
    </row>
    <row r="33" spans="1:8" ht="15.75" x14ac:dyDescent="0.25">
      <c r="A33" s="133" t="s">
        <v>73</v>
      </c>
      <c r="B33" s="131"/>
      <c r="C33" s="14"/>
      <c r="D33" s="87"/>
      <c r="E33" s="88"/>
      <c r="F33" s="88"/>
      <c r="G33" s="89"/>
      <c r="H33" s="79"/>
    </row>
    <row r="34" spans="1:8" ht="15.75" x14ac:dyDescent="0.25">
      <c r="A34" s="133" t="s">
        <v>108</v>
      </c>
      <c r="B34" s="131"/>
      <c r="C34" s="14"/>
      <c r="D34" s="87"/>
      <c r="E34" s="88"/>
      <c r="F34" s="88"/>
      <c r="G34" s="89"/>
      <c r="H34" s="79"/>
    </row>
    <row r="35" spans="1:8" x14ac:dyDescent="0.2">
      <c r="A35" s="16" t="s">
        <v>28</v>
      </c>
      <c r="B35" s="13"/>
      <c r="C35" s="14"/>
      <c r="D35" s="91"/>
      <c r="E35" s="110">
        <v>30935</v>
      </c>
      <c r="F35" s="88">
        <v>4530</v>
      </c>
      <c r="G35" s="93"/>
      <c r="H35" s="79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79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79"/>
    </row>
    <row r="38" spans="1:8" x14ac:dyDescent="0.2">
      <c r="A38" s="17"/>
      <c r="B38" s="18"/>
      <c r="C38" s="14"/>
      <c r="D38" s="91"/>
      <c r="E38" s="94"/>
      <c r="F38" s="94"/>
      <c r="G38" s="93"/>
      <c r="H38" s="79"/>
    </row>
    <row r="39" spans="1:8" ht="15.75" x14ac:dyDescent="0.25">
      <c r="A39" s="19" t="s">
        <v>31</v>
      </c>
      <c r="B39" s="20"/>
      <c r="C39" s="21"/>
      <c r="D39" s="95">
        <f>SUM(D9:D38)</f>
        <v>24</v>
      </c>
      <c r="E39" s="96">
        <f>SUM(E9:E38)</f>
        <v>2487249</v>
      </c>
      <c r="F39" s="96">
        <f>SUM(F9:F38)</f>
        <v>479927.5</v>
      </c>
      <c r="G39" s="97">
        <f>F39/E39</f>
        <v>0.19295514843909878</v>
      </c>
      <c r="H39" s="80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81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81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81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81"/>
    </row>
    <row r="44" spans="1:8" ht="15.75" x14ac:dyDescent="0.25">
      <c r="A44" s="27" t="s">
        <v>36</v>
      </c>
      <c r="B44" s="28"/>
      <c r="C44" s="14"/>
      <c r="D44" s="87">
        <v>37</v>
      </c>
      <c r="E44" s="88">
        <v>471992.35</v>
      </c>
      <c r="F44" s="88">
        <v>45383.199999999997</v>
      </c>
      <c r="G44" s="89">
        <f>1-(+F44/E44)</f>
        <v>0.90384759414003213</v>
      </c>
      <c r="H44" s="79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79"/>
    </row>
    <row r="46" spans="1:8" ht="15.75" x14ac:dyDescent="0.25">
      <c r="A46" s="27" t="s">
        <v>38</v>
      </c>
      <c r="B46" s="28"/>
      <c r="C46" s="14"/>
      <c r="D46" s="87">
        <v>130</v>
      </c>
      <c r="E46" s="88">
        <v>4469042.5</v>
      </c>
      <c r="F46" s="88">
        <v>345163.26</v>
      </c>
      <c r="G46" s="89">
        <f t="shared" ref="G46:G52" si="0">1-(+F46/E46)</f>
        <v>0.92276572442531035</v>
      </c>
      <c r="H46" s="79"/>
    </row>
    <row r="47" spans="1:8" ht="15.75" x14ac:dyDescent="0.25">
      <c r="A47" s="27" t="s">
        <v>39</v>
      </c>
      <c r="B47" s="28"/>
      <c r="C47" s="14"/>
      <c r="D47" s="87">
        <v>24</v>
      </c>
      <c r="E47" s="88">
        <v>1285681.5</v>
      </c>
      <c r="F47" s="88">
        <v>105220</v>
      </c>
      <c r="G47" s="89">
        <f t="shared" si="0"/>
        <v>0.91816013530567253</v>
      </c>
      <c r="H47" s="79"/>
    </row>
    <row r="48" spans="1:8" ht="15.75" x14ac:dyDescent="0.25">
      <c r="A48" s="27" t="s">
        <v>40</v>
      </c>
      <c r="B48" s="28"/>
      <c r="C48" s="14"/>
      <c r="D48" s="87">
        <v>103</v>
      </c>
      <c r="E48" s="88">
        <v>4986587</v>
      </c>
      <c r="F48" s="88">
        <v>392615.51</v>
      </c>
      <c r="G48" s="89">
        <f t="shared" si="0"/>
        <v>0.92126568532745945</v>
      </c>
      <c r="H48" s="79"/>
    </row>
    <row r="49" spans="1:8" ht="15.75" x14ac:dyDescent="0.25">
      <c r="A49" s="27" t="s">
        <v>41</v>
      </c>
      <c r="B49" s="28"/>
      <c r="C49" s="14"/>
      <c r="D49" s="87">
        <v>2</v>
      </c>
      <c r="E49" s="88">
        <v>53350</v>
      </c>
      <c r="F49" s="88">
        <v>7528</v>
      </c>
      <c r="G49" s="89">
        <f t="shared" si="0"/>
        <v>0.85889409559512653</v>
      </c>
      <c r="H49" s="79"/>
    </row>
    <row r="50" spans="1:8" ht="15.75" x14ac:dyDescent="0.25">
      <c r="A50" s="27" t="s">
        <v>42</v>
      </c>
      <c r="B50" s="28"/>
      <c r="C50" s="14"/>
      <c r="D50" s="87">
        <v>8</v>
      </c>
      <c r="E50" s="88">
        <v>1767005</v>
      </c>
      <c r="F50" s="88">
        <v>139805</v>
      </c>
      <c r="G50" s="89">
        <f t="shared" si="0"/>
        <v>0.92088024651882705</v>
      </c>
      <c r="H50" s="79"/>
    </row>
    <row r="51" spans="1:8" ht="15.75" x14ac:dyDescent="0.25">
      <c r="A51" s="27" t="s">
        <v>43</v>
      </c>
      <c r="B51" s="28"/>
      <c r="C51" s="14"/>
      <c r="D51" s="87">
        <v>4</v>
      </c>
      <c r="E51" s="88">
        <v>1222200</v>
      </c>
      <c r="F51" s="88">
        <v>50040</v>
      </c>
      <c r="G51" s="89">
        <f t="shared" si="0"/>
        <v>0.95905743740795291</v>
      </c>
      <c r="H51" s="79"/>
    </row>
    <row r="52" spans="1:8" ht="15.75" x14ac:dyDescent="0.25">
      <c r="A52" s="27" t="s">
        <v>44</v>
      </c>
      <c r="B52" s="28"/>
      <c r="C52" s="14"/>
      <c r="D52" s="87">
        <v>2</v>
      </c>
      <c r="E52" s="88">
        <v>866500</v>
      </c>
      <c r="F52" s="88">
        <v>59775</v>
      </c>
      <c r="G52" s="89">
        <f t="shared" si="0"/>
        <v>0.93101557991921524</v>
      </c>
      <c r="H52" s="79"/>
    </row>
    <row r="53" spans="1:8" ht="15.75" x14ac:dyDescent="0.25">
      <c r="A53" s="29" t="s">
        <v>64</v>
      </c>
      <c r="B53" s="28"/>
      <c r="C53" s="14"/>
      <c r="D53" s="87"/>
      <c r="E53" s="88"/>
      <c r="F53" s="88"/>
      <c r="G53" s="89"/>
      <c r="H53" s="79"/>
    </row>
    <row r="54" spans="1:8" ht="15.75" x14ac:dyDescent="0.25">
      <c r="A54" s="27" t="s">
        <v>65</v>
      </c>
      <c r="B54" s="30"/>
      <c r="C54" s="14"/>
      <c r="D54" s="87">
        <v>536</v>
      </c>
      <c r="E54" s="88">
        <v>30540872.539999999</v>
      </c>
      <c r="F54" s="88">
        <v>3524080.13</v>
      </c>
      <c r="G54" s="89">
        <f>1-(+F54/E54)</f>
        <v>0.88461102002294001</v>
      </c>
      <c r="H54" s="79"/>
    </row>
    <row r="55" spans="1:8" ht="15.75" x14ac:dyDescent="0.25">
      <c r="A55" s="27" t="s">
        <v>66</v>
      </c>
      <c r="B55" s="30"/>
      <c r="C55" s="14"/>
      <c r="D55" s="87">
        <v>8</v>
      </c>
      <c r="E55" s="88">
        <v>966678.8</v>
      </c>
      <c r="F55" s="88">
        <v>46881.73</v>
      </c>
      <c r="G55" s="89">
        <f>1-(+F55/E55)</f>
        <v>0.95150226735085119</v>
      </c>
      <c r="H55" s="79"/>
    </row>
    <row r="56" spans="1:8" x14ac:dyDescent="0.2">
      <c r="A56" s="16" t="s">
        <v>45</v>
      </c>
      <c r="B56" s="30"/>
      <c r="C56" s="14"/>
      <c r="D56" s="91"/>
      <c r="E56" s="111"/>
      <c r="F56" s="88"/>
      <c r="G56" s="93"/>
      <c r="H56" s="79"/>
    </row>
    <row r="57" spans="1:8" x14ac:dyDescent="0.2">
      <c r="A57" s="16" t="s">
        <v>46</v>
      </c>
      <c r="B57" s="28"/>
      <c r="C57" s="14"/>
      <c r="D57" s="91"/>
      <c r="E57" s="111"/>
      <c r="F57" s="88"/>
      <c r="G57" s="93"/>
      <c r="H57" s="79"/>
    </row>
    <row r="58" spans="1:8" x14ac:dyDescent="0.2">
      <c r="A58" s="16" t="s">
        <v>47</v>
      </c>
      <c r="B58" s="28"/>
      <c r="C58" s="14"/>
      <c r="D58" s="91"/>
      <c r="E58" s="110"/>
      <c r="F58" s="88"/>
      <c r="G58" s="93"/>
      <c r="H58" s="79"/>
    </row>
    <row r="59" spans="1:8" x14ac:dyDescent="0.2">
      <c r="A59" s="16" t="s">
        <v>30</v>
      </c>
      <c r="B59" s="28"/>
      <c r="C59" s="14"/>
      <c r="D59" s="91"/>
      <c r="E59" s="110"/>
      <c r="F59" s="88"/>
      <c r="G59" s="93"/>
      <c r="H59" s="79"/>
    </row>
    <row r="60" spans="1:8" ht="15.75" x14ac:dyDescent="0.25">
      <c r="A60" s="32"/>
      <c r="B60" s="18"/>
      <c r="C60" s="14"/>
      <c r="D60" s="91"/>
      <c r="E60" s="94"/>
      <c r="F60" s="94"/>
      <c r="G60" s="93"/>
      <c r="H60" s="79"/>
    </row>
    <row r="61" spans="1:8" ht="15.75" x14ac:dyDescent="0.25">
      <c r="A61" s="20" t="s">
        <v>48</v>
      </c>
      <c r="B61" s="33"/>
      <c r="C61" s="33"/>
      <c r="D61" s="95">
        <f>SUM(D44:D57)</f>
        <v>854</v>
      </c>
      <c r="E61" s="96">
        <f>SUM(E44:E60)</f>
        <v>46629909.689999998</v>
      </c>
      <c r="F61" s="96">
        <f>SUM(F44:F60)</f>
        <v>4716491.83</v>
      </c>
      <c r="G61" s="97">
        <f>1-(F61/E61)</f>
        <v>0.8988526492683413</v>
      </c>
      <c r="H61" s="76"/>
    </row>
    <row r="62" spans="1:8" ht="18" x14ac:dyDescent="0.25">
      <c r="A62" s="35"/>
      <c r="B62" s="36"/>
      <c r="C62" s="36"/>
      <c r="D62" s="113"/>
      <c r="E62" s="107"/>
      <c r="F62" s="34"/>
      <c r="G62" s="34"/>
      <c r="H62" s="78"/>
    </row>
    <row r="63" spans="1:8" ht="18" x14ac:dyDescent="0.25">
      <c r="A63" s="35" t="s">
        <v>49</v>
      </c>
      <c r="B63" s="36"/>
      <c r="C63" s="36"/>
      <c r="D63" s="114"/>
      <c r="E63" s="108"/>
      <c r="F63" s="109">
        <f>F61+F39</f>
        <v>5196419.33</v>
      </c>
      <c r="G63" s="108"/>
      <c r="H63" s="78"/>
    </row>
    <row r="64" spans="1:8" ht="18" x14ac:dyDescent="0.25">
      <c r="A64" s="35"/>
      <c r="B64" s="36"/>
      <c r="C64" s="36"/>
      <c r="D64" s="51"/>
      <c r="E64" s="36"/>
      <c r="F64" s="37"/>
      <c r="G64" s="36"/>
      <c r="H64" s="78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8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78"/>
    </row>
    <row r="70" spans="1:8" ht="15.75" x14ac:dyDescent="0.25">
      <c r="A70" s="71"/>
      <c r="B70" s="21"/>
      <c r="C70" s="21"/>
      <c r="H70" s="21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1"/>
  <sheetViews>
    <sheetView showOutlineSymbols="0" zoomScale="87" workbookViewId="0">
      <selection activeCell="B6" sqref="B6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93</v>
      </c>
      <c r="B3" s="36"/>
      <c r="C3" s="21"/>
      <c r="D3" s="21"/>
    </row>
    <row r="4" spans="1:4" ht="23.25" x14ac:dyDescent="0.35">
      <c r="A4" s="57" t="str">
        <f>ARG!$A$3</f>
        <v>MONTH ENDED:   MAY 2019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94</v>
      </c>
      <c r="B6" s="60">
        <f>ARG!$D$39+LADYLUCK!$D$39+HOLLYWOOD!$D$40+HARNKC!$D$40+ISLE!$D$39+AMERKC!$D$39+AMERSC!$D$39+STJO!$D$39+LAGRANGE!$D$39+ISLEBV!$D$39+LUMIERE!$D$39+RIVERCITY!$D$39+CAPE!$D$39</f>
        <v>530</v>
      </c>
      <c r="C6" s="61"/>
      <c r="D6" s="21"/>
    </row>
    <row r="7" spans="1:4" ht="20.25" x14ac:dyDescent="0.3">
      <c r="A7" s="62" t="s">
        <v>95</v>
      </c>
      <c r="B7" s="63">
        <f>ARG!$E$39+LADYLUCK!$E$39+HOLLYWOOD!$E$40+HARNKC!$E$40+ISLE!$E$39+AMERKC!$E$39+AMERSC!$E$39+STJO!$E$39+LAGRANGE!$E$39+ISLEBV!$E$39+LUMIERE!$E$39+RIVERCITY!$E$39+CAPE!$E$39</f>
        <v>107465923.50999999</v>
      </c>
      <c r="C7" s="61"/>
      <c r="D7" s="21"/>
    </row>
    <row r="8" spans="1:4" ht="20.25" x14ac:dyDescent="0.3">
      <c r="A8" s="62" t="s">
        <v>96</v>
      </c>
      <c r="B8" s="63">
        <f>ARG!$F$39+LADYLUCK!$F$39+HOLLYWOOD!$F$40+HARNKC!$F$40+ISLE!$F$39+AMERKC!$F$39+AMERSC!$F$39+STJO!$F$39+LAGRANGE!$F$39+ISLEBV!$F$39+LUMIERE!$F$39+RIVERCITY!$F$39+CAPE!$F$39</f>
        <v>23065093.289999999</v>
      </c>
      <c r="C8" s="61"/>
      <c r="D8" s="21"/>
    </row>
    <row r="9" spans="1:4" ht="20.25" x14ac:dyDescent="0.3">
      <c r="A9" s="62" t="s">
        <v>97</v>
      </c>
      <c r="B9" s="64">
        <f>B8/B7</f>
        <v>0.21462704210468847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98</v>
      </c>
      <c r="B11" s="67">
        <f>ARG!$D$60+LADYLUCK!$D$60+HOLLYWOOD!$D$62+HARNKC!$D$62+ISLE!$D$62+AMERKC!$D$62+AMERSC!$D$61+STJO!$D$60+LAGRANGE!$D$60+ISLEBV!$D$61+LUMIERE!$D$62+RIVERCITY!$D$62+CAPE!$D$61</f>
        <v>16546</v>
      </c>
      <c r="C11" s="61"/>
      <c r="D11" s="21"/>
    </row>
    <row r="12" spans="1:4" ht="20.25" x14ac:dyDescent="0.3">
      <c r="A12" s="62" t="s">
        <v>99</v>
      </c>
      <c r="B12" s="63">
        <f>ARG!$E$60+LADYLUCK!$E$60+HOLLYWOOD!$E$62+HARNKC!$E$62+ISLE!$E$62+AMERKC!$E$62+AMERSC!$E$61+STJO!$E$60+LAGRANGE!$E$60+ISLEBV!$E$61+LUMIERE!$E$62+RIVERCITY!$E$62+CAPE!$E$61</f>
        <v>1332527269.3200002</v>
      </c>
      <c r="C12" s="61"/>
      <c r="D12" s="21"/>
    </row>
    <row r="13" spans="1:4" ht="20.25" x14ac:dyDescent="0.3">
      <c r="A13" s="62" t="s">
        <v>100</v>
      </c>
      <c r="B13" s="63">
        <f>ARG!$F$60+LADYLUCK!$F$60+HOLLYWOOD!$F$62+HARNKC!$F$62+ISLE!$F$62+AMERKC!$F$62+AMERSC!$F$61+STJO!$F$60+LAGRANGE!$F$60+ISLEBV!$F$61+LUMIERE!$F$62+RIVERCITY!$F$62+CAPE!$F$61</f>
        <v>129436723.42</v>
      </c>
      <c r="C13" s="61"/>
      <c r="D13" s="21"/>
    </row>
    <row r="14" spans="1:4" ht="20.25" x14ac:dyDescent="0.3">
      <c r="A14" s="62" t="s">
        <v>101</v>
      </c>
      <c r="B14" s="64">
        <f>1-(B13/B12)</f>
        <v>0.90286373389862962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102</v>
      </c>
      <c r="B16" s="63">
        <f>B13+B8</f>
        <v>152501816.71000001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53</v>
      </c>
      <c r="B20" s="21"/>
      <c r="C20" s="21"/>
      <c r="D20" s="21"/>
    </row>
    <row r="21" spans="1:4" ht="18" x14ac:dyDescent="0.25">
      <c r="A21" s="72"/>
      <c r="B21" s="21"/>
      <c r="C21" s="21"/>
      <c r="D21" s="21"/>
    </row>
  </sheetData>
  <phoneticPr fontId="18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142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495820</v>
      </c>
      <c r="F18" s="88">
        <v>107174</v>
      </c>
      <c r="G18" s="89">
        <f>F18/E18</f>
        <v>0.21615505627042073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88">
        <v>8921</v>
      </c>
      <c r="F25" s="88">
        <v>3496</v>
      </c>
      <c r="G25" s="89">
        <f>F25/E25</f>
        <v>0.39188431790158051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36421</v>
      </c>
      <c r="F29" s="88">
        <v>10133</v>
      </c>
      <c r="G29" s="89">
        <f>F29/E29</f>
        <v>0.27821861014250021</v>
      </c>
      <c r="H29" s="15"/>
    </row>
    <row r="30" spans="1:8" ht="15.75" x14ac:dyDescent="0.25">
      <c r="A30" s="85" t="s">
        <v>25</v>
      </c>
      <c r="B30" s="13"/>
      <c r="C30" s="14"/>
      <c r="D30" s="87">
        <v>2</v>
      </c>
      <c r="E30" s="88">
        <v>289647</v>
      </c>
      <c r="F30" s="88">
        <v>100768</v>
      </c>
      <c r="G30" s="89">
        <f>F30/E30</f>
        <v>0.34789933954088942</v>
      </c>
      <c r="H30" s="15"/>
    </row>
    <row r="31" spans="1:8" ht="15.75" x14ac:dyDescent="0.25">
      <c r="A31" s="85" t="s">
        <v>26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137</v>
      </c>
      <c r="B32" s="13"/>
      <c r="C32" s="14"/>
      <c r="D32" s="87">
        <v>4</v>
      </c>
      <c r="E32" s="88">
        <v>557747</v>
      </c>
      <c r="F32" s="88">
        <v>111254.5</v>
      </c>
      <c r="G32" s="89">
        <f>F32/E32</f>
        <v>0.19947126564553463</v>
      </c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27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9</v>
      </c>
      <c r="E39" s="96">
        <f>SUM(E9:E38)</f>
        <v>1388556</v>
      </c>
      <c r="F39" s="96">
        <f>SUM(F9:F38)</f>
        <v>332825.5</v>
      </c>
      <c r="G39" s="97">
        <f>F39/E39</f>
        <v>0.23969180933286091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28</v>
      </c>
      <c r="E44" s="88">
        <v>720271.67</v>
      </c>
      <c r="F44" s="88">
        <v>49992.25</v>
      </c>
      <c r="G44" s="89">
        <f>1-(+F44/E44)</f>
        <v>0.93059250824067541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58</v>
      </c>
      <c r="E46" s="88">
        <v>1590345.75</v>
      </c>
      <c r="F46" s="88">
        <v>139408.28</v>
      </c>
      <c r="G46" s="89">
        <f>1-(+F46/E46)</f>
        <v>0.91234089819776609</v>
      </c>
      <c r="H46" s="15"/>
    </row>
    <row r="47" spans="1:8" ht="15.75" x14ac:dyDescent="0.25">
      <c r="A47" s="27" t="s">
        <v>39</v>
      </c>
      <c r="B47" s="28"/>
      <c r="C47" s="14"/>
      <c r="D47" s="87">
        <v>7</v>
      </c>
      <c r="E47" s="88">
        <v>236223</v>
      </c>
      <c r="F47" s="88">
        <v>22706.5</v>
      </c>
      <c r="G47" s="89">
        <f>1-(+F47/E47)</f>
        <v>0.90387684518442324</v>
      </c>
      <c r="H47" s="15"/>
    </row>
    <row r="48" spans="1:8" ht="15.75" x14ac:dyDescent="0.25">
      <c r="A48" s="27" t="s">
        <v>40</v>
      </c>
      <c r="B48" s="28"/>
      <c r="C48" s="14"/>
      <c r="D48" s="87">
        <v>47</v>
      </c>
      <c r="E48" s="88">
        <v>2602968</v>
      </c>
      <c r="F48" s="88">
        <v>197152.2</v>
      </c>
      <c r="G48" s="89">
        <f>1-(+F48/E48)</f>
        <v>0.92425869238500047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4</v>
      </c>
      <c r="E50" s="88">
        <v>620202.5</v>
      </c>
      <c r="F50" s="88">
        <v>65878</v>
      </c>
      <c r="G50" s="89">
        <f>1-(+F50/E50)</f>
        <v>0.89377985416053629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65</v>
      </c>
      <c r="B53" s="30"/>
      <c r="C53" s="14"/>
      <c r="D53" s="87">
        <v>365</v>
      </c>
      <c r="E53" s="88">
        <v>21574645.059999999</v>
      </c>
      <c r="F53" s="88">
        <v>2429427.46</v>
      </c>
      <c r="G53" s="89">
        <f>1-(+F53/E53)</f>
        <v>0.88739432545732921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509</v>
      </c>
      <c r="E60" s="96">
        <f>SUM(E44:E59)</f>
        <v>27344655.979999997</v>
      </c>
      <c r="F60" s="96">
        <f>SUM(F44:F59)</f>
        <v>2904564.69</v>
      </c>
      <c r="G60" s="97">
        <f>1-(F60/E60)</f>
        <v>0.89377943931258774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3237390.19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55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2" t="s">
        <v>109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0" t="s">
        <v>115</v>
      </c>
      <c r="B9" s="131"/>
      <c r="C9" s="14"/>
      <c r="D9" s="87">
        <v>5</v>
      </c>
      <c r="E9" s="88">
        <v>1117453</v>
      </c>
      <c r="F9" s="88">
        <v>135478.5</v>
      </c>
      <c r="G9" s="89">
        <f t="shared" ref="G9:G14" si="0">F9/E9</f>
        <v>0.1212386561224499</v>
      </c>
      <c r="H9" s="15"/>
    </row>
    <row r="10" spans="1:8" ht="15.75" x14ac:dyDescent="0.25">
      <c r="A10" s="130" t="s">
        <v>11</v>
      </c>
      <c r="B10" s="131"/>
      <c r="C10" s="14"/>
      <c r="D10" s="87"/>
      <c r="E10" s="88"/>
      <c r="F10" s="88"/>
      <c r="G10" s="89"/>
      <c r="H10" s="15"/>
    </row>
    <row r="11" spans="1:8" ht="15.75" x14ac:dyDescent="0.25">
      <c r="A11" s="130" t="s">
        <v>118</v>
      </c>
      <c r="B11" s="131"/>
      <c r="C11" s="14"/>
      <c r="D11" s="87">
        <v>1</v>
      </c>
      <c r="E11" s="88">
        <v>324349</v>
      </c>
      <c r="F11" s="88">
        <v>74640.5</v>
      </c>
      <c r="G11" s="89">
        <f t="shared" si="0"/>
        <v>0.2301240330631511</v>
      </c>
      <c r="H11" s="15"/>
    </row>
    <row r="12" spans="1:8" ht="15.75" x14ac:dyDescent="0.25">
      <c r="A12" s="130" t="s">
        <v>73</v>
      </c>
      <c r="B12" s="131"/>
      <c r="C12" s="14"/>
      <c r="D12" s="87">
        <v>1</v>
      </c>
      <c r="E12" s="88">
        <v>221129</v>
      </c>
      <c r="F12" s="88">
        <v>55280</v>
      </c>
      <c r="G12" s="89">
        <f t="shared" si="0"/>
        <v>0.24998982494381108</v>
      </c>
      <c r="H12" s="15"/>
    </row>
    <row r="13" spans="1:8" ht="15.75" x14ac:dyDescent="0.25">
      <c r="A13" s="130" t="s">
        <v>122</v>
      </c>
      <c r="B13" s="131"/>
      <c r="C13" s="14"/>
      <c r="D13" s="87">
        <v>2</v>
      </c>
      <c r="E13" s="88">
        <v>550567</v>
      </c>
      <c r="F13" s="88">
        <v>168951.5</v>
      </c>
      <c r="G13" s="89">
        <f t="shared" si="0"/>
        <v>0.30686819224544876</v>
      </c>
      <c r="H13" s="15"/>
    </row>
    <row r="14" spans="1:8" ht="15.75" x14ac:dyDescent="0.25">
      <c r="A14" s="130" t="s">
        <v>25</v>
      </c>
      <c r="B14" s="131"/>
      <c r="C14" s="14"/>
      <c r="D14" s="87">
        <v>1</v>
      </c>
      <c r="E14" s="88">
        <v>143996</v>
      </c>
      <c r="F14" s="88">
        <v>48906</v>
      </c>
      <c r="G14" s="89">
        <f t="shared" si="0"/>
        <v>0.33963443428984136</v>
      </c>
      <c r="H14" s="15"/>
    </row>
    <row r="15" spans="1:8" ht="15.75" x14ac:dyDescent="0.25">
      <c r="A15" s="130" t="s">
        <v>57</v>
      </c>
      <c r="B15" s="131"/>
      <c r="C15" s="14"/>
      <c r="D15" s="87"/>
      <c r="E15" s="88"/>
      <c r="F15" s="88"/>
      <c r="G15" s="89"/>
      <c r="H15" s="15"/>
    </row>
    <row r="16" spans="1:8" ht="15.75" x14ac:dyDescent="0.25">
      <c r="A16" s="130" t="s">
        <v>10</v>
      </c>
      <c r="B16" s="131"/>
      <c r="C16" s="14"/>
      <c r="D16" s="87"/>
      <c r="E16" s="88"/>
      <c r="F16" s="88"/>
      <c r="G16" s="89"/>
      <c r="H16" s="15"/>
    </row>
    <row r="17" spans="1:8" ht="15.75" x14ac:dyDescent="0.25">
      <c r="A17" s="130" t="s">
        <v>14</v>
      </c>
      <c r="B17" s="131"/>
      <c r="C17" s="14"/>
      <c r="D17" s="87">
        <v>2</v>
      </c>
      <c r="E17" s="88">
        <v>1203719</v>
      </c>
      <c r="F17" s="88">
        <v>235349.5</v>
      </c>
      <c r="G17" s="89">
        <f t="shared" ref="G17:G25" si="1">F17/E17</f>
        <v>0.19551863848622478</v>
      </c>
      <c r="H17" s="15"/>
    </row>
    <row r="18" spans="1:8" ht="15.75" x14ac:dyDescent="0.25">
      <c r="A18" s="130" t="s">
        <v>15</v>
      </c>
      <c r="B18" s="131"/>
      <c r="C18" s="14"/>
      <c r="D18" s="87">
        <v>2</v>
      </c>
      <c r="E18" s="88">
        <v>1081212</v>
      </c>
      <c r="F18" s="88">
        <v>23873</v>
      </c>
      <c r="G18" s="89">
        <f t="shared" si="1"/>
        <v>2.2079851130028152E-2</v>
      </c>
      <c r="H18" s="15"/>
    </row>
    <row r="19" spans="1:8" ht="15.75" x14ac:dyDescent="0.25">
      <c r="A19" s="130" t="s">
        <v>58</v>
      </c>
      <c r="B19" s="131"/>
      <c r="C19" s="14"/>
      <c r="D19" s="87">
        <v>1</v>
      </c>
      <c r="E19" s="88">
        <v>190719</v>
      </c>
      <c r="F19" s="88">
        <v>16808.36</v>
      </c>
      <c r="G19" s="89">
        <f t="shared" si="1"/>
        <v>8.8131544313885882E-2</v>
      </c>
      <c r="H19" s="15"/>
    </row>
    <row r="20" spans="1:8" ht="15.75" x14ac:dyDescent="0.25">
      <c r="A20" s="130" t="s">
        <v>17</v>
      </c>
      <c r="B20" s="131"/>
      <c r="C20" s="14"/>
      <c r="D20" s="87">
        <v>1</v>
      </c>
      <c r="E20" s="88">
        <v>166675</v>
      </c>
      <c r="F20" s="88">
        <v>53092.5</v>
      </c>
      <c r="G20" s="89">
        <f t="shared" si="1"/>
        <v>0.31853907304634771</v>
      </c>
      <c r="H20" s="15"/>
    </row>
    <row r="21" spans="1:8" ht="15.75" x14ac:dyDescent="0.25">
      <c r="A21" s="130" t="s">
        <v>133</v>
      </c>
      <c r="B21" s="131"/>
      <c r="C21" s="14"/>
      <c r="D21" s="87"/>
      <c r="E21" s="88"/>
      <c r="F21" s="88"/>
      <c r="G21" s="89"/>
      <c r="H21" s="15"/>
    </row>
    <row r="22" spans="1:8" ht="15.75" x14ac:dyDescent="0.25">
      <c r="A22" s="130" t="s">
        <v>59</v>
      </c>
      <c r="B22" s="131"/>
      <c r="C22" s="14"/>
      <c r="D22" s="87">
        <v>4</v>
      </c>
      <c r="E22" s="88">
        <v>3164841</v>
      </c>
      <c r="F22" s="88">
        <v>608705</v>
      </c>
      <c r="G22" s="89">
        <f t="shared" si="1"/>
        <v>0.19233351691285597</v>
      </c>
      <c r="H22" s="15"/>
    </row>
    <row r="23" spans="1:8" ht="15.75" x14ac:dyDescent="0.25">
      <c r="A23" s="130" t="s">
        <v>60</v>
      </c>
      <c r="B23" s="131"/>
      <c r="C23" s="14"/>
      <c r="D23" s="87">
        <v>5</v>
      </c>
      <c r="E23" s="88">
        <v>716932</v>
      </c>
      <c r="F23" s="88">
        <v>93569.5</v>
      </c>
      <c r="G23" s="89">
        <f t="shared" si="1"/>
        <v>0.13051377257536279</v>
      </c>
      <c r="H23" s="15"/>
    </row>
    <row r="24" spans="1:8" ht="15.75" x14ac:dyDescent="0.25">
      <c r="A24" s="132" t="s">
        <v>20</v>
      </c>
      <c r="B24" s="131"/>
      <c r="C24" s="14"/>
      <c r="D24" s="87">
        <v>6</v>
      </c>
      <c r="E24" s="88">
        <v>993187</v>
      </c>
      <c r="F24" s="88">
        <v>197130.5</v>
      </c>
      <c r="G24" s="89">
        <f t="shared" si="1"/>
        <v>0.1984827630647602</v>
      </c>
      <c r="H24" s="15"/>
    </row>
    <row r="25" spans="1:8" ht="15.75" x14ac:dyDescent="0.25">
      <c r="A25" s="132" t="s">
        <v>21</v>
      </c>
      <c r="B25" s="131"/>
      <c r="C25" s="14"/>
      <c r="D25" s="87">
        <v>20</v>
      </c>
      <c r="E25" s="88">
        <v>208086.01</v>
      </c>
      <c r="F25" s="88">
        <v>208086.01</v>
      </c>
      <c r="G25" s="89">
        <f t="shared" si="1"/>
        <v>1</v>
      </c>
      <c r="H25" s="15"/>
    </row>
    <row r="26" spans="1:8" ht="15.75" x14ac:dyDescent="0.25">
      <c r="A26" s="133" t="s">
        <v>22</v>
      </c>
      <c r="B26" s="131"/>
      <c r="C26" s="14"/>
      <c r="D26" s="87"/>
      <c r="E26" s="88"/>
      <c r="F26" s="88"/>
      <c r="G26" s="89"/>
      <c r="H26" s="15"/>
    </row>
    <row r="27" spans="1:8" ht="15.75" x14ac:dyDescent="0.25">
      <c r="A27" s="133" t="s">
        <v>23</v>
      </c>
      <c r="B27" s="131"/>
      <c r="C27" s="14"/>
      <c r="D27" s="87"/>
      <c r="E27" s="88">
        <v>66593</v>
      </c>
      <c r="F27" s="88">
        <v>13656.2</v>
      </c>
      <c r="G27" s="89">
        <f>F27/E27</f>
        <v>0.20506960191011067</v>
      </c>
      <c r="H27" s="15"/>
    </row>
    <row r="28" spans="1:8" ht="15.75" x14ac:dyDescent="0.25">
      <c r="A28" s="130" t="s">
        <v>145</v>
      </c>
      <c r="B28" s="131"/>
      <c r="C28" s="14"/>
      <c r="D28" s="87"/>
      <c r="E28" s="88"/>
      <c r="F28" s="88"/>
      <c r="G28" s="89"/>
      <c r="H28" s="15"/>
    </row>
    <row r="29" spans="1:8" ht="15.75" x14ac:dyDescent="0.25">
      <c r="A29" s="133" t="s">
        <v>24</v>
      </c>
      <c r="B29" s="131"/>
      <c r="C29" s="14"/>
      <c r="D29" s="87">
        <v>2</v>
      </c>
      <c r="E29" s="88">
        <v>293809</v>
      </c>
      <c r="F29" s="88">
        <v>97498.5</v>
      </c>
      <c r="G29" s="89">
        <f>F29/E29</f>
        <v>0.33184313618711475</v>
      </c>
      <c r="H29" s="15"/>
    </row>
    <row r="30" spans="1:8" ht="15.75" x14ac:dyDescent="0.25">
      <c r="A30" s="133" t="s">
        <v>138</v>
      </c>
      <c r="B30" s="131"/>
      <c r="C30" s="14"/>
      <c r="D30" s="87">
        <v>1</v>
      </c>
      <c r="E30" s="88">
        <v>154711</v>
      </c>
      <c r="F30" s="88">
        <v>63936</v>
      </c>
      <c r="G30" s="89">
        <f>F30/E30</f>
        <v>0.41326085410862834</v>
      </c>
      <c r="H30" s="15"/>
    </row>
    <row r="31" spans="1:8" ht="15.75" x14ac:dyDescent="0.25">
      <c r="A31" s="133" t="s">
        <v>61</v>
      </c>
      <c r="B31" s="131"/>
      <c r="C31" s="14"/>
      <c r="D31" s="87"/>
      <c r="E31" s="90"/>
      <c r="F31" s="88"/>
      <c r="G31" s="89"/>
      <c r="H31" s="15"/>
    </row>
    <row r="32" spans="1:8" ht="15.75" x14ac:dyDescent="0.25">
      <c r="A32" s="133" t="s">
        <v>148</v>
      </c>
      <c r="B32" s="131"/>
      <c r="C32" s="14"/>
      <c r="D32" s="87">
        <v>1</v>
      </c>
      <c r="E32" s="90">
        <v>489521</v>
      </c>
      <c r="F32" s="88">
        <v>45615</v>
      </c>
      <c r="G32" s="89">
        <f>F32/E32</f>
        <v>9.3182927800850218E-2</v>
      </c>
      <c r="H32" s="15"/>
    </row>
    <row r="33" spans="1:8" ht="15.75" x14ac:dyDescent="0.25">
      <c r="A33" s="133" t="s">
        <v>62</v>
      </c>
      <c r="B33" s="131"/>
      <c r="C33" s="14"/>
      <c r="D33" s="87">
        <v>26</v>
      </c>
      <c r="E33" s="90">
        <v>3084306</v>
      </c>
      <c r="F33" s="90">
        <v>305400.5</v>
      </c>
      <c r="G33" s="89">
        <f>F33/E33</f>
        <v>9.9017574780193671E-2</v>
      </c>
      <c r="H33" s="15"/>
    </row>
    <row r="34" spans="1:8" ht="15.75" x14ac:dyDescent="0.25">
      <c r="A34" s="130" t="s">
        <v>63</v>
      </c>
      <c r="B34" s="131"/>
      <c r="C34" s="14"/>
      <c r="D34" s="87">
        <v>1</v>
      </c>
      <c r="E34" s="88">
        <v>163016</v>
      </c>
      <c r="F34" s="88">
        <v>38575</v>
      </c>
      <c r="G34" s="89">
        <f>F34/E34</f>
        <v>0.23663321391765227</v>
      </c>
      <c r="H34" s="15"/>
    </row>
    <row r="35" spans="1:8" ht="15.75" x14ac:dyDescent="0.25">
      <c r="A35" s="130" t="s">
        <v>112</v>
      </c>
      <c r="B35" s="131"/>
      <c r="C35" s="14"/>
      <c r="D35" s="87">
        <v>1</v>
      </c>
      <c r="E35" s="88">
        <v>312969</v>
      </c>
      <c r="F35" s="88">
        <v>67286</v>
      </c>
      <c r="G35" s="89">
        <f>F35/E35</f>
        <v>0.21499253919717287</v>
      </c>
      <c r="H35" s="15"/>
    </row>
    <row r="36" spans="1:8" x14ac:dyDescent="0.2">
      <c r="A36" s="16" t="s">
        <v>28</v>
      </c>
      <c r="B36" s="13"/>
      <c r="C36" s="14"/>
      <c r="D36" s="91"/>
      <c r="E36" s="92">
        <v>401275</v>
      </c>
      <c r="F36" s="88">
        <v>60351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92"/>
      <c r="F37" s="88"/>
      <c r="G37" s="93"/>
      <c r="H37" s="15"/>
    </row>
    <row r="38" spans="1:8" x14ac:dyDescent="0.2">
      <c r="A38" s="16" t="s">
        <v>30</v>
      </c>
      <c r="B38" s="13"/>
      <c r="C38" s="14"/>
      <c r="D38" s="91"/>
      <c r="E38" s="92"/>
      <c r="F38" s="90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83</v>
      </c>
      <c r="E40" s="96">
        <f>SUM(E9:E39)</f>
        <v>15049065.01</v>
      </c>
      <c r="F40" s="96">
        <f>SUM(F9:F39)</f>
        <v>2612189.0699999998</v>
      </c>
      <c r="G40" s="97">
        <f>F40/E40</f>
        <v>0.17357816371078325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172</v>
      </c>
      <c r="E45" s="88">
        <v>31673120.359999999</v>
      </c>
      <c r="F45" s="88">
        <v>1739535.2</v>
      </c>
      <c r="G45" s="89">
        <f t="shared" ref="G45:G51" si="2">1-(+F45/E45)</f>
        <v>0.94507850252112013</v>
      </c>
      <c r="H45" s="15"/>
    </row>
    <row r="46" spans="1:8" ht="15.75" x14ac:dyDescent="0.25">
      <c r="A46" s="27" t="s">
        <v>37</v>
      </c>
      <c r="B46" s="28"/>
      <c r="C46" s="14"/>
      <c r="D46" s="87">
        <v>2</v>
      </c>
      <c r="E46" s="88">
        <v>987833.86</v>
      </c>
      <c r="F46" s="88">
        <v>142772.06</v>
      </c>
      <c r="G46" s="89">
        <f t="shared" si="2"/>
        <v>0.85546956246265948</v>
      </c>
      <c r="H46" s="15"/>
    </row>
    <row r="47" spans="1:8" ht="15.75" x14ac:dyDescent="0.25">
      <c r="A47" s="27" t="s">
        <v>38</v>
      </c>
      <c r="B47" s="28"/>
      <c r="C47" s="14"/>
      <c r="D47" s="87">
        <v>309</v>
      </c>
      <c r="E47" s="88">
        <v>30192215.5</v>
      </c>
      <c r="F47" s="88">
        <v>1976993.13</v>
      </c>
      <c r="G47" s="89">
        <f t="shared" si="2"/>
        <v>0.93451977282024901</v>
      </c>
      <c r="H47" s="15"/>
    </row>
    <row r="48" spans="1:8" ht="15.75" x14ac:dyDescent="0.25">
      <c r="A48" s="27" t="s">
        <v>39</v>
      </c>
      <c r="B48" s="28"/>
      <c r="C48" s="14"/>
      <c r="D48" s="87">
        <v>23</v>
      </c>
      <c r="E48" s="88">
        <v>979983.5</v>
      </c>
      <c r="F48" s="88">
        <v>72404</v>
      </c>
      <c r="G48" s="89">
        <f t="shared" si="2"/>
        <v>0.92611712340054708</v>
      </c>
      <c r="H48" s="15"/>
    </row>
    <row r="49" spans="1:8" ht="15.75" x14ac:dyDescent="0.25">
      <c r="A49" s="27" t="s">
        <v>40</v>
      </c>
      <c r="B49" s="28"/>
      <c r="C49" s="14"/>
      <c r="D49" s="87">
        <v>135</v>
      </c>
      <c r="E49" s="88">
        <v>14738350.77</v>
      </c>
      <c r="F49" s="88">
        <v>1115763.8899999999</v>
      </c>
      <c r="G49" s="89">
        <f t="shared" si="2"/>
        <v>0.92429520050023883</v>
      </c>
      <c r="H49" s="15"/>
    </row>
    <row r="50" spans="1:8" ht="15.75" x14ac:dyDescent="0.25">
      <c r="A50" s="27" t="s">
        <v>41</v>
      </c>
      <c r="B50" s="28"/>
      <c r="C50" s="14"/>
      <c r="D50" s="87">
        <v>3</v>
      </c>
      <c r="E50" s="88">
        <v>318890</v>
      </c>
      <c r="F50" s="88">
        <v>37745</v>
      </c>
      <c r="G50" s="89">
        <f t="shared" si="2"/>
        <v>0.88163630091881218</v>
      </c>
      <c r="H50" s="15"/>
    </row>
    <row r="51" spans="1:8" ht="15.75" x14ac:dyDescent="0.25">
      <c r="A51" s="27" t="s">
        <v>42</v>
      </c>
      <c r="B51" s="28"/>
      <c r="C51" s="14"/>
      <c r="D51" s="87">
        <v>36</v>
      </c>
      <c r="E51" s="88">
        <v>3330340</v>
      </c>
      <c r="F51" s="88">
        <v>309417.7</v>
      </c>
      <c r="G51" s="89">
        <f t="shared" si="2"/>
        <v>0.90709125794963874</v>
      </c>
      <c r="H51" s="15"/>
    </row>
    <row r="52" spans="1:8" ht="15.75" x14ac:dyDescent="0.25">
      <c r="A52" s="27" t="s">
        <v>43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44</v>
      </c>
      <c r="B53" s="28"/>
      <c r="C53" s="14"/>
      <c r="D53" s="87">
        <v>4</v>
      </c>
      <c r="E53" s="88">
        <v>459125</v>
      </c>
      <c r="F53" s="88">
        <v>20850</v>
      </c>
      <c r="G53" s="89">
        <f>1-(+F53/E53)</f>
        <v>0.95458753062891366</v>
      </c>
      <c r="H53" s="15"/>
    </row>
    <row r="54" spans="1:8" ht="15.75" x14ac:dyDescent="0.25">
      <c r="A54" s="29" t="s">
        <v>64</v>
      </c>
      <c r="B54" s="30"/>
      <c r="C54" s="14"/>
      <c r="D54" s="87">
        <v>2</v>
      </c>
      <c r="E54" s="88">
        <v>583400</v>
      </c>
      <c r="F54" s="88">
        <v>-83600</v>
      </c>
      <c r="G54" s="89">
        <f>1-(+F54/E54)</f>
        <v>1.1432979088104216</v>
      </c>
      <c r="H54" s="15"/>
    </row>
    <row r="55" spans="1:8" ht="15.75" x14ac:dyDescent="0.25">
      <c r="A55" s="27" t="s">
        <v>65</v>
      </c>
      <c r="B55" s="30"/>
      <c r="C55" s="14"/>
      <c r="D55" s="87">
        <v>1317</v>
      </c>
      <c r="E55" s="88">
        <v>108796320.78</v>
      </c>
      <c r="F55" s="88">
        <v>12921087.060000001</v>
      </c>
      <c r="G55" s="89">
        <f>1-(+F55/E55)</f>
        <v>0.88123599247323736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92"/>
      <c r="F60" s="90"/>
      <c r="G60" s="93"/>
      <c r="H60" s="15"/>
    </row>
    <row r="61" spans="1:8" ht="15.75" x14ac:dyDescent="0.25">
      <c r="A61" s="32"/>
      <c r="B61" s="18"/>
      <c r="C61" s="21"/>
      <c r="D61" s="91"/>
      <c r="E61" s="94"/>
      <c r="F61" s="94"/>
      <c r="G61" s="93"/>
      <c r="H61" s="15"/>
    </row>
    <row r="62" spans="1:8" ht="15.75" x14ac:dyDescent="0.25">
      <c r="A62" s="20" t="s">
        <v>48</v>
      </c>
      <c r="B62" s="20"/>
      <c r="C62" s="33"/>
      <c r="D62" s="95">
        <f>SUM(D45:D58)</f>
        <v>2003</v>
      </c>
      <c r="E62" s="96">
        <f>SUM(E45:E61)</f>
        <v>192059579.76999998</v>
      </c>
      <c r="F62" s="96">
        <f>SUM(F45:F61)</f>
        <v>18252968.039999999</v>
      </c>
      <c r="G62" s="97">
        <f>1-(+F62/E62)</f>
        <v>0.90496194950619624</v>
      </c>
      <c r="H62" s="2"/>
    </row>
    <row r="63" spans="1:8" ht="18" x14ac:dyDescent="0.25">
      <c r="A63" s="33"/>
      <c r="B63" s="33"/>
      <c r="C63" s="36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08"/>
      <c r="E64" s="108"/>
      <c r="F64" s="109">
        <f>F62+F40</f>
        <v>20865157.109999999</v>
      </c>
      <c r="G64" s="108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38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0" t="s">
        <v>115</v>
      </c>
      <c r="B9" s="131"/>
      <c r="C9" s="14"/>
      <c r="D9" s="87"/>
      <c r="E9" s="115"/>
      <c r="F9" s="88"/>
      <c r="G9" s="89"/>
      <c r="H9" s="15"/>
    </row>
    <row r="10" spans="1:8" ht="15.75" x14ac:dyDescent="0.25">
      <c r="A10" s="130" t="s">
        <v>11</v>
      </c>
      <c r="B10" s="131"/>
      <c r="C10" s="14"/>
      <c r="D10" s="87">
        <v>5</v>
      </c>
      <c r="E10" s="115">
        <v>2478497</v>
      </c>
      <c r="F10" s="88">
        <v>612072</v>
      </c>
      <c r="G10" s="116">
        <f>F10/E10</f>
        <v>0.24695289120785702</v>
      </c>
      <c r="H10" s="15"/>
    </row>
    <row r="11" spans="1:8" ht="15.75" x14ac:dyDescent="0.25">
      <c r="A11" s="130" t="s">
        <v>118</v>
      </c>
      <c r="B11" s="131"/>
      <c r="C11" s="14"/>
      <c r="D11" s="87">
        <v>6</v>
      </c>
      <c r="E11" s="115">
        <v>560016</v>
      </c>
      <c r="F11" s="88">
        <v>161904</v>
      </c>
      <c r="G11" s="116">
        <f>F11/E11</f>
        <v>0.28910602554212739</v>
      </c>
      <c r="H11" s="15"/>
    </row>
    <row r="12" spans="1:8" ht="15.75" x14ac:dyDescent="0.25">
      <c r="A12" s="130" t="s">
        <v>73</v>
      </c>
      <c r="B12" s="131"/>
      <c r="C12" s="14"/>
      <c r="D12" s="87">
        <v>2</v>
      </c>
      <c r="E12" s="115">
        <v>287024</v>
      </c>
      <c r="F12" s="88">
        <v>115983</v>
      </c>
      <c r="G12" s="116">
        <f>F12/E12</f>
        <v>0.40408815987513241</v>
      </c>
      <c r="H12" s="15"/>
    </row>
    <row r="13" spans="1:8" ht="15.75" x14ac:dyDescent="0.25">
      <c r="A13" s="130" t="s">
        <v>122</v>
      </c>
      <c r="B13" s="131"/>
      <c r="C13" s="14"/>
      <c r="D13" s="87"/>
      <c r="E13" s="115"/>
      <c r="F13" s="88"/>
      <c r="G13" s="116"/>
      <c r="H13" s="15"/>
    </row>
    <row r="14" spans="1:8" ht="15.75" x14ac:dyDescent="0.25">
      <c r="A14" s="130" t="s">
        <v>25</v>
      </c>
      <c r="B14" s="131"/>
      <c r="C14" s="14"/>
      <c r="D14" s="87">
        <v>2</v>
      </c>
      <c r="E14" s="115">
        <v>490423</v>
      </c>
      <c r="F14" s="88">
        <v>223801</v>
      </c>
      <c r="G14" s="116">
        <f>F14/E14</f>
        <v>0.45634278979574777</v>
      </c>
      <c r="H14" s="15"/>
    </row>
    <row r="15" spans="1:8" ht="15.75" x14ac:dyDescent="0.25">
      <c r="A15" s="130" t="s">
        <v>57</v>
      </c>
      <c r="B15" s="131"/>
      <c r="C15" s="14"/>
      <c r="D15" s="87"/>
      <c r="E15" s="115"/>
      <c r="F15" s="88"/>
      <c r="G15" s="116"/>
      <c r="H15" s="15"/>
    </row>
    <row r="16" spans="1:8" ht="15.75" x14ac:dyDescent="0.25">
      <c r="A16" s="130" t="s">
        <v>10</v>
      </c>
      <c r="B16" s="131"/>
      <c r="C16" s="14"/>
      <c r="D16" s="87"/>
      <c r="E16" s="115"/>
      <c r="F16" s="88"/>
      <c r="G16" s="116"/>
      <c r="H16" s="15"/>
    </row>
    <row r="17" spans="1:8" ht="15.75" x14ac:dyDescent="0.25">
      <c r="A17" s="130" t="s">
        <v>14</v>
      </c>
      <c r="B17" s="131"/>
      <c r="C17" s="14"/>
      <c r="D17" s="87">
        <v>2</v>
      </c>
      <c r="E17" s="115">
        <v>1424244</v>
      </c>
      <c r="F17" s="88">
        <v>326238.5</v>
      </c>
      <c r="G17" s="89">
        <f t="shared" ref="G17:G23" si="0">F17/E17</f>
        <v>0.22906082103909162</v>
      </c>
      <c r="H17" s="15"/>
    </row>
    <row r="18" spans="1:8" ht="15.75" x14ac:dyDescent="0.25">
      <c r="A18" s="130" t="s">
        <v>15</v>
      </c>
      <c r="B18" s="131"/>
      <c r="C18" s="14"/>
      <c r="D18" s="87">
        <v>2</v>
      </c>
      <c r="E18" s="115">
        <v>1681767</v>
      </c>
      <c r="F18" s="88">
        <v>586102</v>
      </c>
      <c r="G18" s="116">
        <f t="shared" si="0"/>
        <v>0.34850368689598499</v>
      </c>
      <c r="H18" s="15"/>
    </row>
    <row r="19" spans="1:8" ht="15.75" x14ac:dyDescent="0.25">
      <c r="A19" s="130" t="s">
        <v>58</v>
      </c>
      <c r="B19" s="131"/>
      <c r="C19" s="14"/>
      <c r="D19" s="87">
        <v>1</v>
      </c>
      <c r="E19" s="115">
        <v>315019</v>
      </c>
      <c r="F19" s="88">
        <v>89704.5</v>
      </c>
      <c r="G19" s="89">
        <f t="shared" si="0"/>
        <v>0.28475901453563118</v>
      </c>
      <c r="H19" s="15"/>
    </row>
    <row r="20" spans="1:8" ht="15.75" x14ac:dyDescent="0.25">
      <c r="A20" s="130" t="s">
        <v>17</v>
      </c>
      <c r="B20" s="131"/>
      <c r="C20" s="14"/>
      <c r="D20" s="87"/>
      <c r="E20" s="115"/>
      <c r="F20" s="88"/>
      <c r="G20" s="89"/>
      <c r="H20" s="15"/>
    </row>
    <row r="21" spans="1:8" ht="15.75" x14ac:dyDescent="0.25">
      <c r="A21" s="130" t="s">
        <v>133</v>
      </c>
      <c r="B21" s="131"/>
      <c r="C21" s="14"/>
      <c r="D21" s="87"/>
      <c r="E21" s="115"/>
      <c r="F21" s="88"/>
      <c r="G21" s="89"/>
      <c r="H21" s="15"/>
    </row>
    <row r="22" spans="1:8" ht="15.75" x14ac:dyDescent="0.25">
      <c r="A22" s="130" t="s">
        <v>59</v>
      </c>
      <c r="B22" s="131"/>
      <c r="C22" s="14"/>
      <c r="D22" s="87">
        <v>7</v>
      </c>
      <c r="E22" s="115">
        <v>3972074</v>
      </c>
      <c r="F22" s="88">
        <v>825795.5</v>
      </c>
      <c r="G22" s="89">
        <f t="shared" si="0"/>
        <v>0.20790033116200757</v>
      </c>
      <c r="H22" s="15"/>
    </row>
    <row r="23" spans="1:8" ht="15.75" x14ac:dyDescent="0.25">
      <c r="A23" s="130" t="s">
        <v>60</v>
      </c>
      <c r="B23" s="131"/>
      <c r="C23" s="14"/>
      <c r="D23" s="87">
        <v>3</v>
      </c>
      <c r="E23" s="115">
        <v>1869176</v>
      </c>
      <c r="F23" s="88">
        <v>206039</v>
      </c>
      <c r="G23" s="89">
        <f t="shared" si="0"/>
        <v>0.1102298552945255</v>
      </c>
      <c r="H23" s="15"/>
    </row>
    <row r="24" spans="1:8" ht="15.75" x14ac:dyDescent="0.25">
      <c r="A24" s="132" t="s">
        <v>20</v>
      </c>
      <c r="B24" s="131"/>
      <c r="C24" s="14"/>
      <c r="D24" s="87">
        <v>4</v>
      </c>
      <c r="E24" s="115">
        <v>808052</v>
      </c>
      <c r="F24" s="88">
        <v>240108</v>
      </c>
      <c r="G24" s="89">
        <f>F24/E24</f>
        <v>0.29714424319226979</v>
      </c>
      <c r="H24" s="15"/>
    </row>
    <row r="25" spans="1:8" ht="15.75" x14ac:dyDescent="0.25">
      <c r="A25" s="132" t="s">
        <v>21</v>
      </c>
      <c r="B25" s="131"/>
      <c r="C25" s="14"/>
      <c r="D25" s="87">
        <v>13</v>
      </c>
      <c r="E25" s="115">
        <v>172694</v>
      </c>
      <c r="F25" s="88">
        <v>172694</v>
      </c>
      <c r="G25" s="89">
        <f>F25/E25</f>
        <v>1</v>
      </c>
      <c r="H25" s="15"/>
    </row>
    <row r="26" spans="1:8" ht="15.75" x14ac:dyDescent="0.25">
      <c r="A26" s="133" t="s">
        <v>22</v>
      </c>
      <c r="B26" s="131"/>
      <c r="C26" s="14"/>
      <c r="D26" s="87"/>
      <c r="E26" s="115"/>
      <c r="F26" s="88"/>
      <c r="G26" s="89"/>
      <c r="H26" s="15"/>
    </row>
    <row r="27" spans="1:8" ht="15.75" x14ac:dyDescent="0.25">
      <c r="A27" s="133" t="s">
        <v>23</v>
      </c>
      <c r="B27" s="131"/>
      <c r="C27" s="14"/>
      <c r="D27" s="87"/>
      <c r="E27" s="115">
        <v>42297</v>
      </c>
      <c r="F27" s="88">
        <v>-38914</v>
      </c>
      <c r="G27" s="89">
        <f>F27/E27</f>
        <v>-0.9200179681774121</v>
      </c>
      <c r="H27" s="15"/>
    </row>
    <row r="28" spans="1:8" ht="15.75" x14ac:dyDescent="0.25">
      <c r="A28" s="130" t="s">
        <v>145</v>
      </c>
      <c r="B28" s="131"/>
      <c r="C28" s="14"/>
      <c r="D28" s="87">
        <v>1</v>
      </c>
      <c r="E28" s="115">
        <v>162566</v>
      </c>
      <c r="F28" s="88">
        <v>10556.5</v>
      </c>
      <c r="G28" s="116">
        <f>F28/E28</f>
        <v>6.4936702631546578E-2</v>
      </c>
      <c r="H28" s="15"/>
    </row>
    <row r="29" spans="1:8" ht="15.75" x14ac:dyDescent="0.25">
      <c r="A29" s="133" t="s">
        <v>24</v>
      </c>
      <c r="B29" s="131"/>
      <c r="C29" s="14"/>
      <c r="D29" s="87">
        <v>2</v>
      </c>
      <c r="E29" s="115">
        <v>206914</v>
      </c>
      <c r="F29" s="88">
        <v>88965.5</v>
      </c>
      <c r="G29" s="89">
        <f>F29/E29</f>
        <v>0.42996365639831041</v>
      </c>
      <c r="H29" s="15"/>
    </row>
    <row r="30" spans="1:8" ht="15.75" x14ac:dyDescent="0.25">
      <c r="A30" s="133" t="s">
        <v>138</v>
      </c>
      <c r="B30" s="131"/>
      <c r="C30" s="14"/>
      <c r="D30" s="117"/>
      <c r="E30" s="115"/>
      <c r="F30" s="115"/>
      <c r="G30" s="118"/>
      <c r="H30" s="15"/>
    </row>
    <row r="31" spans="1:8" ht="15.75" x14ac:dyDescent="0.25">
      <c r="A31" s="133" t="s">
        <v>61</v>
      </c>
      <c r="B31" s="131"/>
      <c r="C31" s="14"/>
      <c r="D31" s="87"/>
      <c r="E31" s="119"/>
      <c r="F31" s="88"/>
      <c r="G31" s="116"/>
      <c r="H31" s="15"/>
    </row>
    <row r="32" spans="1:8" ht="15.75" x14ac:dyDescent="0.25">
      <c r="A32" s="133" t="s">
        <v>148</v>
      </c>
      <c r="B32" s="131"/>
      <c r="C32" s="14"/>
      <c r="D32" s="87"/>
      <c r="E32" s="119"/>
      <c r="F32" s="88"/>
      <c r="G32" s="116"/>
      <c r="H32" s="15"/>
    </row>
    <row r="33" spans="1:8" ht="15.75" x14ac:dyDescent="0.25">
      <c r="A33" s="133" t="s">
        <v>62</v>
      </c>
      <c r="B33" s="131"/>
      <c r="C33" s="14"/>
      <c r="D33" s="87">
        <v>14</v>
      </c>
      <c r="E33" s="119">
        <v>2269163</v>
      </c>
      <c r="F33" s="90">
        <v>1283342.5</v>
      </c>
      <c r="G33" s="116">
        <f>F33/E33</f>
        <v>0.56555765275566361</v>
      </c>
      <c r="H33" s="15"/>
    </row>
    <row r="34" spans="1:8" ht="15.75" x14ac:dyDescent="0.25">
      <c r="A34" s="130" t="s">
        <v>63</v>
      </c>
      <c r="B34" s="131"/>
      <c r="C34" s="14"/>
      <c r="D34" s="87"/>
      <c r="E34" s="115"/>
      <c r="F34" s="88"/>
      <c r="G34" s="116"/>
      <c r="H34" s="15"/>
    </row>
    <row r="35" spans="1:8" ht="15.75" x14ac:dyDescent="0.25">
      <c r="A35" s="130" t="s">
        <v>112</v>
      </c>
      <c r="B35" s="131"/>
      <c r="C35" s="14"/>
      <c r="D35" s="87">
        <v>1</v>
      </c>
      <c r="E35" s="115">
        <v>215445</v>
      </c>
      <c r="F35" s="88">
        <v>60765.5</v>
      </c>
      <c r="G35" s="116">
        <f>F35/E35</f>
        <v>0.2820464619740537</v>
      </c>
      <c r="H35" s="15"/>
    </row>
    <row r="36" spans="1:8" x14ac:dyDescent="0.2">
      <c r="A36" s="16" t="s">
        <v>28</v>
      </c>
      <c r="B36" s="13"/>
      <c r="C36" s="14"/>
      <c r="D36" s="91"/>
      <c r="E36" s="119">
        <v>115465</v>
      </c>
      <c r="F36" s="90">
        <v>21643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119"/>
      <c r="F37" s="90"/>
      <c r="G37" s="93"/>
      <c r="H37" s="15"/>
    </row>
    <row r="38" spans="1:8" x14ac:dyDescent="0.2">
      <c r="A38" s="16" t="s">
        <v>30</v>
      </c>
      <c r="B38" s="13"/>
      <c r="C38" s="14"/>
      <c r="D38" s="91"/>
      <c r="E38" s="115"/>
      <c r="F38" s="88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65</v>
      </c>
      <c r="E40" s="96">
        <f>SUM(E9:E39)</f>
        <v>17070836</v>
      </c>
      <c r="F40" s="96">
        <f>SUM(F9:F39)</f>
        <v>4986800.5</v>
      </c>
      <c r="G40" s="97">
        <f>F40/E40</f>
        <v>0.29212397682222474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85</v>
      </c>
      <c r="E45" s="88">
        <v>9888885.6999999993</v>
      </c>
      <c r="F45" s="88">
        <v>494912.73</v>
      </c>
      <c r="G45" s="89">
        <f>1-(+F45/E45)</f>
        <v>0.9499526291420276</v>
      </c>
      <c r="H45" s="15"/>
    </row>
    <row r="46" spans="1:8" ht="15.75" x14ac:dyDescent="0.25">
      <c r="A46" s="27" t="s">
        <v>37</v>
      </c>
      <c r="B46" s="28"/>
      <c r="C46" s="14"/>
      <c r="D46" s="87">
        <v>3</v>
      </c>
      <c r="E46" s="88">
        <v>2014988.66</v>
      </c>
      <c r="F46" s="88">
        <v>257011.91</v>
      </c>
      <c r="G46" s="89">
        <f t="shared" ref="G46:G55" si="1">1-(+F46/E46)</f>
        <v>0.87244994718729585</v>
      </c>
      <c r="H46" s="15"/>
    </row>
    <row r="47" spans="1:8" ht="15.75" x14ac:dyDescent="0.25">
      <c r="A47" s="27" t="s">
        <v>38</v>
      </c>
      <c r="B47" s="28"/>
      <c r="C47" s="14"/>
      <c r="D47" s="87">
        <v>196</v>
      </c>
      <c r="E47" s="88">
        <v>18274821.5</v>
      </c>
      <c r="F47" s="88">
        <v>1190300.67</v>
      </c>
      <c r="G47" s="89">
        <f t="shared" si="1"/>
        <v>0.93486663221306976</v>
      </c>
      <c r="H47" s="15"/>
    </row>
    <row r="48" spans="1:8" ht="15.75" x14ac:dyDescent="0.25">
      <c r="A48" s="27" t="s">
        <v>39</v>
      </c>
      <c r="B48" s="28"/>
      <c r="C48" s="14"/>
      <c r="D48" s="87">
        <v>9</v>
      </c>
      <c r="E48" s="88">
        <v>1387662.5</v>
      </c>
      <c r="F48" s="88">
        <v>82422.509999999995</v>
      </c>
      <c r="G48" s="89">
        <f t="shared" si="1"/>
        <v>0.94060334555412428</v>
      </c>
      <c r="H48" s="15"/>
    </row>
    <row r="49" spans="1:8" ht="15.75" x14ac:dyDescent="0.25">
      <c r="A49" s="27" t="s">
        <v>40</v>
      </c>
      <c r="B49" s="28"/>
      <c r="C49" s="14"/>
      <c r="D49" s="87">
        <v>136</v>
      </c>
      <c r="E49" s="88">
        <v>16145840.789999999</v>
      </c>
      <c r="F49" s="88">
        <v>1259560.82</v>
      </c>
      <c r="G49" s="89">
        <f t="shared" si="1"/>
        <v>0.92198852717660174</v>
      </c>
      <c r="H49" s="15"/>
    </row>
    <row r="50" spans="1:8" ht="15.75" x14ac:dyDescent="0.25">
      <c r="A50" s="27" t="s">
        <v>41</v>
      </c>
      <c r="B50" s="28"/>
      <c r="C50" s="14"/>
      <c r="D50" s="87">
        <v>9</v>
      </c>
      <c r="E50" s="88">
        <v>2166686</v>
      </c>
      <c r="F50" s="88">
        <v>168765</v>
      </c>
      <c r="G50" s="89">
        <f t="shared" si="1"/>
        <v>0.92210915656444914</v>
      </c>
      <c r="H50" s="15"/>
    </row>
    <row r="51" spans="1:8" ht="15.75" x14ac:dyDescent="0.25">
      <c r="A51" s="27" t="s">
        <v>42</v>
      </c>
      <c r="B51" s="28"/>
      <c r="C51" s="14"/>
      <c r="D51" s="87">
        <v>16</v>
      </c>
      <c r="E51" s="88">
        <v>2689945</v>
      </c>
      <c r="F51" s="88">
        <v>185982</v>
      </c>
      <c r="G51" s="89">
        <f t="shared" si="1"/>
        <v>0.93086029640011225</v>
      </c>
      <c r="H51" s="15"/>
    </row>
    <row r="52" spans="1:8" ht="15.75" x14ac:dyDescent="0.25">
      <c r="A52" s="27" t="s">
        <v>43</v>
      </c>
      <c r="B52" s="28"/>
      <c r="C52" s="14"/>
      <c r="D52" s="87">
        <v>3</v>
      </c>
      <c r="E52" s="88">
        <v>277680</v>
      </c>
      <c r="F52" s="88">
        <v>33590</v>
      </c>
      <c r="G52" s="89">
        <f t="shared" si="1"/>
        <v>0.87903341976375682</v>
      </c>
      <c r="H52" s="15"/>
    </row>
    <row r="53" spans="1:8" ht="15.75" x14ac:dyDescent="0.25">
      <c r="A53" s="27" t="s">
        <v>44</v>
      </c>
      <c r="B53" s="28"/>
      <c r="C53" s="14"/>
      <c r="D53" s="87">
        <v>3</v>
      </c>
      <c r="E53" s="88">
        <v>668200</v>
      </c>
      <c r="F53" s="88">
        <v>68200</v>
      </c>
      <c r="G53" s="89">
        <f t="shared" si="1"/>
        <v>0.89793475007482793</v>
      </c>
      <c r="H53" s="15"/>
    </row>
    <row r="54" spans="1:8" ht="15.75" x14ac:dyDescent="0.25">
      <c r="A54" s="29" t="s">
        <v>64</v>
      </c>
      <c r="B54" s="30"/>
      <c r="C54" s="14"/>
      <c r="D54" s="87">
        <v>4</v>
      </c>
      <c r="E54" s="88">
        <v>485600</v>
      </c>
      <c r="F54" s="88">
        <v>-73600</v>
      </c>
      <c r="G54" s="89">
        <f t="shared" si="1"/>
        <v>1.1515650741350907</v>
      </c>
      <c r="H54" s="15"/>
    </row>
    <row r="55" spans="1:8" ht="15.75" x14ac:dyDescent="0.25">
      <c r="A55" s="27" t="s">
        <v>65</v>
      </c>
      <c r="B55" s="30"/>
      <c r="C55" s="14"/>
      <c r="D55" s="87">
        <v>830</v>
      </c>
      <c r="E55" s="88">
        <v>74914694.439999998</v>
      </c>
      <c r="F55" s="88">
        <v>8716256.4299999997</v>
      </c>
      <c r="G55" s="89">
        <f t="shared" si="1"/>
        <v>0.88365091127774742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21"/>
      <c r="D61" s="91"/>
      <c r="E61" s="112"/>
      <c r="F61" s="94"/>
      <c r="G61" s="93"/>
      <c r="H61" s="2"/>
    </row>
    <row r="62" spans="1:8" ht="18" x14ac:dyDescent="0.25">
      <c r="A62" s="20" t="s">
        <v>48</v>
      </c>
      <c r="B62" s="20"/>
      <c r="C62" s="39"/>
      <c r="D62" s="95">
        <f>SUM(D45:D58)</f>
        <v>1294</v>
      </c>
      <c r="E62" s="96">
        <f>SUM(E45:E61)</f>
        <v>128915004.59</v>
      </c>
      <c r="F62" s="96">
        <f>SUM(F45:F61)</f>
        <v>12383402.07</v>
      </c>
      <c r="G62" s="97">
        <f>1-(F62/E62)</f>
        <v>0.90394134407097104</v>
      </c>
      <c r="H62" s="2"/>
    </row>
    <row r="63" spans="1:8" ht="18" x14ac:dyDescent="0.25">
      <c r="A63" s="33"/>
      <c r="B63" s="33"/>
      <c r="C63" s="39"/>
      <c r="D63" s="113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14"/>
      <c r="E64" s="108"/>
      <c r="F64" s="109">
        <f>F62+F40</f>
        <v>17370202.57</v>
      </c>
      <c r="G64" s="108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>
        <v>2</v>
      </c>
      <c r="E10" s="88">
        <v>254359</v>
      </c>
      <c r="F10" s="88">
        <v>78968.5</v>
      </c>
      <c r="G10" s="89">
        <f t="shared" ref="G10:G15" si="0">F10/E10</f>
        <v>0.31046080539709625</v>
      </c>
      <c r="H10" s="15"/>
    </row>
    <row r="11" spans="1:8" ht="15.75" x14ac:dyDescent="0.25">
      <c r="A11" s="83" t="s">
        <v>115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69</v>
      </c>
      <c r="B12" s="13"/>
      <c r="C12" s="14"/>
      <c r="D12" s="87">
        <v>1</v>
      </c>
      <c r="E12" s="88">
        <v>127615</v>
      </c>
      <c r="F12" s="88">
        <v>36243</v>
      </c>
      <c r="G12" s="89">
        <f t="shared" si="0"/>
        <v>0.28400266426360538</v>
      </c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88">
        <v>10224</v>
      </c>
      <c r="F13" s="88">
        <v>3405</v>
      </c>
      <c r="G13" s="89">
        <f t="shared" si="0"/>
        <v>0.33303990610328638</v>
      </c>
      <c r="H13" s="15"/>
    </row>
    <row r="14" spans="1:8" ht="15.75" x14ac:dyDescent="0.25">
      <c r="A14" s="83" t="s">
        <v>130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>
        <v>1</v>
      </c>
      <c r="E15" s="88">
        <v>3694</v>
      </c>
      <c r="F15" s="88">
        <v>1544</v>
      </c>
      <c r="G15" s="89">
        <f t="shared" si="0"/>
        <v>0.41797509474824041</v>
      </c>
      <c r="H15" s="15"/>
    </row>
    <row r="16" spans="1:8" ht="15.75" x14ac:dyDescent="0.25">
      <c r="A16" s="83" t="s">
        <v>126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16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552452</v>
      </c>
      <c r="F18" s="88">
        <v>125222</v>
      </c>
      <c r="G18" s="89">
        <f>F18/E18</f>
        <v>0.22666584608255558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146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88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136</v>
      </c>
      <c r="B23" s="13"/>
      <c r="C23" s="14"/>
      <c r="D23" s="87">
        <v>4</v>
      </c>
      <c r="E23" s="88">
        <v>515033</v>
      </c>
      <c r="F23" s="88">
        <v>106562</v>
      </c>
      <c r="G23" s="89">
        <f>F23/E23</f>
        <v>0.20690324697640733</v>
      </c>
      <c r="H23" s="15"/>
    </row>
    <row r="24" spans="1:8" ht="15.75" x14ac:dyDescent="0.25">
      <c r="A24" s="83" t="s">
        <v>10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88">
        <v>30971</v>
      </c>
      <c r="F25" s="88">
        <v>9672</v>
      </c>
      <c r="G25" s="89">
        <f>F25/E25</f>
        <v>0.31229214426398888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103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73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124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117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11</v>
      </c>
      <c r="E39" s="96">
        <f>SUM(E9:E38)</f>
        <v>1494348</v>
      </c>
      <c r="F39" s="96">
        <f>SUM(F9:F38)</f>
        <v>361616.5</v>
      </c>
      <c r="G39" s="97">
        <f>F39/E39</f>
        <v>0.2419894830387567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/>
      <c r="E44" s="88"/>
      <c r="F44" s="88"/>
      <c r="G44" s="89"/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80</v>
      </c>
      <c r="E46" s="88">
        <v>2316150.5</v>
      </c>
      <c r="F46" s="88">
        <v>218117.98</v>
      </c>
      <c r="G46" s="89">
        <f>1-(+F46/E46)</f>
        <v>0.90582737175326045</v>
      </c>
      <c r="H46" s="15"/>
    </row>
    <row r="47" spans="1:8" ht="15.75" x14ac:dyDescent="0.25">
      <c r="A47" s="27" t="s">
        <v>39</v>
      </c>
      <c r="B47" s="28"/>
      <c r="C47" s="14"/>
      <c r="D47" s="87">
        <v>7</v>
      </c>
      <c r="E47" s="88">
        <v>582525.5</v>
      </c>
      <c r="F47" s="88">
        <v>42074.75</v>
      </c>
      <c r="G47" s="89"/>
      <c r="H47" s="15"/>
    </row>
    <row r="48" spans="1:8" ht="15.75" x14ac:dyDescent="0.25">
      <c r="A48" s="27" t="s">
        <v>40</v>
      </c>
      <c r="B48" s="28"/>
      <c r="C48" s="14"/>
      <c r="D48" s="87">
        <v>50</v>
      </c>
      <c r="E48" s="88">
        <v>2588573</v>
      </c>
      <c r="F48" s="88">
        <v>256619.89</v>
      </c>
      <c r="G48" s="89">
        <f>1-(+F48/E48)</f>
        <v>0.90086434108676861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18</v>
      </c>
      <c r="E50" s="88">
        <v>909075</v>
      </c>
      <c r="F50" s="88">
        <v>58025</v>
      </c>
      <c r="G50" s="89">
        <f>1-(+F50/E50)</f>
        <v>0.93617138299920244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64</v>
      </c>
      <c r="B53" s="30"/>
      <c r="C53" s="14"/>
      <c r="D53" s="87"/>
      <c r="E53" s="88"/>
      <c r="F53" s="88"/>
      <c r="G53" s="89"/>
      <c r="H53" s="15"/>
    </row>
    <row r="54" spans="1:8" ht="15.75" x14ac:dyDescent="0.25">
      <c r="A54" s="27" t="s">
        <v>65</v>
      </c>
      <c r="B54" s="30"/>
      <c r="C54" s="14"/>
      <c r="D54" s="87">
        <v>653</v>
      </c>
      <c r="E54" s="88">
        <v>35601173.869999997</v>
      </c>
      <c r="F54" s="88">
        <v>4247739.71</v>
      </c>
      <c r="G54" s="89">
        <f>1-(+F54/E54)</f>
        <v>0.88068540308499665</v>
      </c>
      <c r="H54" s="15"/>
    </row>
    <row r="55" spans="1:8" ht="15.75" x14ac:dyDescent="0.25">
      <c r="A55" s="27" t="s">
        <v>66</v>
      </c>
      <c r="B55" s="30"/>
      <c r="C55" s="14"/>
      <c r="D55" s="87">
        <v>3</v>
      </c>
      <c r="E55" s="88">
        <v>71782.64</v>
      </c>
      <c r="F55" s="88">
        <v>9825.6200000000008</v>
      </c>
      <c r="G55" s="89">
        <f>1-(+F55/E55)</f>
        <v>0.86311982952981392</v>
      </c>
      <c r="H55" s="15"/>
    </row>
    <row r="56" spans="1:8" ht="15.75" x14ac:dyDescent="0.25">
      <c r="A56" s="134" t="s">
        <v>149</v>
      </c>
      <c r="B56" s="30"/>
      <c r="C56" s="14"/>
      <c r="D56" s="87">
        <v>130</v>
      </c>
      <c r="E56" s="88">
        <v>9085729.4299999997</v>
      </c>
      <c r="F56" s="88">
        <v>881523.58</v>
      </c>
      <c r="G56" s="89">
        <f>1-(+F56/E56)</f>
        <v>0.90297712618545367</v>
      </c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93"/>
      <c r="H61" s="15"/>
    </row>
    <row r="62" spans="1:8" ht="15.75" x14ac:dyDescent="0.25">
      <c r="A62" s="20" t="s">
        <v>48</v>
      </c>
      <c r="B62" s="20"/>
      <c r="C62" s="21"/>
      <c r="D62" s="95">
        <f>SUM(D44:D58)</f>
        <v>941</v>
      </c>
      <c r="E62" s="96">
        <f>SUM(E44:E61)</f>
        <v>51155009.939999998</v>
      </c>
      <c r="F62" s="96">
        <f>SUM(F44:F61)</f>
        <v>5713926.5300000003</v>
      </c>
      <c r="G62" s="97">
        <f>1-(+F62/E62)</f>
        <v>0.88830172183131428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6075543.0300000003</v>
      </c>
      <c r="G64" s="108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115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115"/>
      <c r="F10" s="88"/>
      <c r="G10" s="89"/>
      <c r="H10" s="15"/>
    </row>
    <row r="11" spans="1:8" ht="15.75" x14ac:dyDescent="0.25">
      <c r="A11" s="83" t="s">
        <v>115</v>
      </c>
      <c r="B11" s="13"/>
      <c r="C11" s="14"/>
      <c r="D11" s="87">
        <v>6</v>
      </c>
      <c r="E11" s="115">
        <v>1524459</v>
      </c>
      <c r="F11" s="88">
        <v>454001</v>
      </c>
      <c r="G11" s="89">
        <f>F11/E11</f>
        <v>0.29781122352257422</v>
      </c>
      <c r="H11" s="15"/>
    </row>
    <row r="12" spans="1:8" ht="15.75" x14ac:dyDescent="0.25">
      <c r="A12" s="83" t="s">
        <v>69</v>
      </c>
      <c r="B12" s="13"/>
      <c r="C12" s="14"/>
      <c r="D12" s="87"/>
      <c r="E12" s="115"/>
      <c r="F12" s="88"/>
      <c r="G12" s="89"/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115">
        <v>101848</v>
      </c>
      <c r="F13" s="88">
        <v>23569.5</v>
      </c>
      <c r="G13" s="89">
        <f>F13/E13</f>
        <v>0.23141838818631685</v>
      </c>
      <c r="H13" s="15"/>
    </row>
    <row r="14" spans="1:8" ht="15.75" x14ac:dyDescent="0.25">
      <c r="A14" s="83" t="s">
        <v>130</v>
      </c>
      <c r="B14" s="13"/>
      <c r="C14" s="14"/>
      <c r="D14" s="87"/>
      <c r="E14" s="115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>
        <v>2</v>
      </c>
      <c r="E15" s="115">
        <v>338642</v>
      </c>
      <c r="F15" s="88">
        <v>102087</v>
      </c>
      <c r="G15" s="89">
        <f t="shared" ref="G15:G21" si="0">F15/E15</f>
        <v>0.30145994885454258</v>
      </c>
      <c r="H15" s="15"/>
    </row>
    <row r="16" spans="1:8" ht="15.75" x14ac:dyDescent="0.25">
      <c r="A16" s="83" t="s">
        <v>126</v>
      </c>
      <c r="B16" s="13"/>
      <c r="C16" s="14"/>
      <c r="D16" s="87">
        <v>1</v>
      </c>
      <c r="E16" s="115">
        <v>128788</v>
      </c>
      <c r="F16" s="88">
        <v>36583.5</v>
      </c>
      <c r="G16" s="89">
        <f t="shared" si="0"/>
        <v>0.28405985029661146</v>
      </c>
      <c r="H16" s="15"/>
    </row>
    <row r="17" spans="1:8" ht="15.75" x14ac:dyDescent="0.25">
      <c r="A17" s="83" t="s">
        <v>16</v>
      </c>
      <c r="B17" s="13"/>
      <c r="C17" s="14"/>
      <c r="D17" s="87"/>
      <c r="E17" s="115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3</v>
      </c>
      <c r="E18" s="115">
        <v>594845</v>
      </c>
      <c r="F18" s="88">
        <v>178362.5</v>
      </c>
      <c r="G18" s="89">
        <f t="shared" si="0"/>
        <v>0.29984701897132865</v>
      </c>
      <c r="H18" s="15"/>
    </row>
    <row r="19" spans="1:8" ht="15.75" x14ac:dyDescent="0.25">
      <c r="A19" s="83" t="s">
        <v>15</v>
      </c>
      <c r="B19" s="13"/>
      <c r="C19" s="14"/>
      <c r="D19" s="87">
        <v>3</v>
      </c>
      <c r="E19" s="115">
        <v>1351110</v>
      </c>
      <c r="F19" s="88">
        <v>304047.5</v>
      </c>
      <c r="G19" s="89">
        <f t="shared" si="0"/>
        <v>0.22503534131195832</v>
      </c>
      <c r="H19" s="15"/>
    </row>
    <row r="20" spans="1:8" ht="15.75" x14ac:dyDescent="0.25">
      <c r="A20" s="83" t="s">
        <v>116</v>
      </c>
      <c r="B20" s="13"/>
      <c r="C20" s="14"/>
      <c r="D20" s="87">
        <v>28</v>
      </c>
      <c r="E20" s="115">
        <v>2489709</v>
      </c>
      <c r="F20" s="88">
        <v>494151.5</v>
      </c>
      <c r="G20" s="89">
        <f t="shared" si="0"/>
        <v>0.19847761324717064</v>
      </c>
      <c r="H20" s="15"/>
    </row>
    <row r="21" spans="1:8" ht="15.75" x14ac:dyDescent="0.25">
      <c r="A21" s="83" t="s">
        <v>146</v>
      </c>
      <c r="B21" s="13"/>
      <c r="C21" s="14"/>
      <c r="D21" s="87">
        <v>1</v>
      </c>
      <c r="E21" s="115">
        <v>291182</v>
      </c>
      <c r="F21" s="88">
        <v>55760</v>
      </c>
      <c r="G21" s="89">
        <f t="shared" si="0"/>
        <v>0.1914953534215714</v>
      </c>
      <c r="H21" s="15"/>
    </row>
    <row r="22" spans="1:8" ht="15.75" x14ac:dyDescent="0.25">
      <c r="A22" s="83" t="s">
        <v>88</v>
      </c>
      <c r="B22" s="13"/>
      <c r="C22" s="14"/>
      <c r="D22" s="87"/>
      <c r="E22" s="115"/>
      <c r="F22" s="88"/>
      <c r="G22" s="89"/>
      <c r="H22" s="15"/>
    </row>
    <row r="23" spans="1:8" ht="15.75" x14ac:dyDescent="0.25">
      <c r="A23" s="83" t="s">
        <v>136</v>
      </c>
      <c r="B23" s="13"/>
      <c r="C23" s="14"/>
      <c r="D23" s="87"/>
      <c r="E23" s="115"/>
      <c r="F23" s="88"/>
      <c r="G23" s="89"/>
      <c r="H23" s="15"/>
    </row>
    <row r="24" spans="1:8" ht="15.75" x14ac:dyDescent="0.25">
      <c r="A24" s="83" t="s">
        <v>10</v>
      </c>
      <c r="B24" s="13"/>
      <c r="C24" s="14"/>
      <c r="D24" s="87"/>
      <c r="E24" s="115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567249</v>
      </c>
      <c r="F25" s="88">
        <v>108723</v>
      </c>
      <c r="G25" s="89">
        <f>F25/E25</f>
        <v>0.1916671514625852</v>
      </c>
      <c r="H25" s="15"/>
    </row>
    <row r="26" spans="1:8" ht="15.75" x14ac:dyDescent="0.25">
      <c r="A26" s="84" t="s">
        <v>21</v>
      </c>
      <c r="B26" s="13"/>
      <c r="C26" s="14"/>
      <c r="D26" s="87">
        <v>13</v>
      </c>
      <c r="E26" s="115">
        <v>117868</v>
      </c>
      <c r="F26" s="88">
        <v>117868</v>
      </c>
      <c r="G26" s="89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115">
        <v>28198</v>
      </c>
      <c r="F28" s="88">
        <v>1548</v>
      </c>
      <c r="G28" s="89">
        <f t="shared" ref="G28:G34" si="1">F28/E28</f>
        <v>5.4897510461734876E-2</v>
      </c>
      <c r="H28" s="15"/>
    </row>
    <row r="29" spans="1:8" ht="15.75" x14ac:dyDescent="0.25">
      <c r="A29" s="85" t="s">
        <v>103</v>
      </c>
      <c r="B29" s="13"/>
      <c r="C29" s="14"/>
      <c r="D29" s="87">
        <v>1</v>
      </c>
      <c r="E29" s="115">
        <v>50919</v>
      </c>
      <c r="F29" s="88">
        <v>19852</v>
      </c>
      <c r="G29" s="89">
        <f t="shared" si="1"/>
        <v>0.38987411378856618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115">
        <v>200625</v>
      </c>
      <c r="F30" s="88">
        <v>52720</v>
      </c>
      <c r="G30" s="89">
        <f t="shared" si="1"/>
        <v>0.26277881619937693</v>
      </c>
      <c r="H30" s="15"/>
    </row>
    <row r="31" spans="1:8" ht="15.75" x14ac:dyDescent="0.25">
      <c r="A31" s="85" t="s">
        <v>124</v>
      </c>
      <c r="B31" s="13"/>
      <c r="C31" s="14"/>
      <c r="D31" s="87"/>
      <c r="E31" s="115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115">
        <v>141605</v>
      </c>
      <c r="F32" s="88">
        <v>39282</v>
      </c>
      <c r="G32" s="89">
        <f t="shared" si="1"/>
        <v>0.27740545884679213</v>
      </c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115">
        <v>120201</v>
      </c>
      <c r="F33" s="88">
        <v>43398.5</v>
      </c>
      <c r="G33" s="89">
        <f t="shared" si="1"/>
        <v>0.36104940890674786</v>
      </c>
      <c r="H33" s="15"/>
    </row>
    <row r="34" spans="1:8" ht="15.75" x14ac:dyDescent="0.25">
      <c r="A34" s="85" t="s">
        <v>117</v>
      </c>
      <c r="B34" s="13"/>
      <c r="C34" s="14"/>
      <c r="D34" s="87">
        <v>9</v>
      </c>
      <c r="E34" s="115">
        <v>3755964</v>
      </c>
      <c r="F34" s="88">
        <v>856239</v>
      </c>
      <c r="G34" s="89">
        <f t="shared" si="1"/>
        <v>0.22796783994734773</v>
      </c>
      <c r="H34" s="15"/>
    </row>
    <row r="35" spans="1:8" x14ac:dyDescent="0.2">
      <c r="A35" s="16" t="s">
        <v>28</v>
      </c>
      <c r="B35" s="13"/>
      <c r="C35" s="14"/>
      <c r="D35" s="91"/>
      <c r="E35" s="115">
        <v>85750</v>
      </c>
      <c r="F35" s="88">
        <v>13220</v>
      </c>
      <c r="G35" s="93"/>
      <c r="H35" s="15"/>
    </row>
    <row r="36" spans="1:8" x14ac:dyDescent="0.2">
      <c r="A36" s="16" t="s">
        <v>47</v>
      </c>
      <c r="B36" s="13"/>
      <c r="C36" s="14"/>
      <c r="D36" s="91"/>
      <c r="E36" s="115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115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75</v>
      </c>
      <c r="E39" s="96">
        <f>SUM(E9:E38)</f>
        <v>11888962</v>
      </c>
      <c r="F39" s="96">
        <f>SUM(F9:F38)</f>
        <v>2901413</v>
      </c>
      <c r="G39" s="97">
        <f>F39/E39</f>
        <v>0.24404258336430043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164</v>
      </c>
      <c r="E44" s="88">
        <v>17054994.300000001</v>
      </c>
      <c r="F44" s="88">
        <v>928207.08</v>
      </c>
      <c r="G44" s="89">
        <f>1-(+F44/E44)</f>
        <v>0.94557564407981065</v>
      </c>
      <c r="H44" s="15"/>
    </row>
    <row r="45" spans="1:8" ht="15.75" x14ac:dyDescent="0.25">
      <c r="A45" s="27" t="s">
        <v>37</v>
      </c>
      <c r="B45" s="28"/>
      <c r="C45" s="14"/>
      <c r="D45" s="87">
        <v>6</v>
      </c>
      <c r="E45" s="88">
        <v>2766119.54</v>
      </c>
      <c r="F45" s="88">
        <v>272294.39</v>
      </c>
      <c r="G45" s="89">
        <f t="shared" ref="G45:G53" si="2">1-(+F45/E45)</f>
        <v>0.90156087397437634</v>
      </c>
      <c r="H45" s="15"/>
    </row>
    <row r="46" spans="1:8" ht="15.75" x14ac:dyDescent="0.25">
      <c r="A46" s="27" t="s">
        <v>38</v>
      </c>
      <c r="B46" s="28"/>
      <c r="C46" s="14"/>
      <c r="D46" s="87">
        <v>273</v>
      </c>
      <c r="E46" s="88">
        <v>9859321.25</v>
      </c>
      <c r="F46" s="88">
        <v>649441.06000000006</v>
      </c>
      <c r="G46" s="89">
        <f t="shared" si="2"/>
        <v>0.93412923227346911</v>
      </c>
      <c r="H46" s="15"/>
    </row>
    <row r="47" spans="1:8" ht="15.75" x14ac:dyDescent="0.25">
      <c r="A47" s="27" t="s">
        <v>39</v>
      </c>
      <c r="B47" s="28"/>
      <c r="C47" s="14"/>
      <c r="D47" s="87">
        <v>36</v>
      </c>
      <c r="E47" s="88">
        <v>3297095.87</v>
      </c>
      <c r="F47" s="88">
        <v>255472.14</v>
      </c>
      <c r="G47" s="89">
        <f t="shared" si="2"/>
        <v>0.92251601103731329</v>
      </c>
      <c r="H47" s="15"/>
    </row>
    <row r="48" spans="1:8" ht="15.75" x14ac:dyDescent="0.25">
      <c r="A48" s="27" t="s">
        <v>40</v>
      </c>
      <c r="B48" s="28"/>
      <c r="C48" s="14"/>
      <c r="D48" s="87">
        <v>90</v>
      </c>
      <c r="E48" s="88">
        <v>13650242.98</v>
      </c>
      <c r="F48" s="88">
        <v>786238.19</v>
      </c>
      <c r="G48" s="89">
        <f t="shared" si="2"/>
        <v>0.94240115790231893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20</v>
      </c>
      <c r="E50" s="88">
        <v>3028350</v>
      </c>
      <c r="F50" s="88">
        <v>196552.69</v>
      </c>
      <c r="G50" s="89">
        <f t="shared" si="2"/>
        <v>0.93509578153119688</v>
      </c>
      <c r="H50" s="15"/>
    </row>
    <row r="51" spans="1:8" ht="15.75" x14ac:dyDescent="0.25">
      <c r="A51" s="27" t="s">
        <v>43</v>
      </c>
      <c r="B51" s="28"/>
      <c r="C51" s="14"/>
      <c r="D51" s="87">
        <v>3</v>
      </c>
      <c r="E51" s="88">
        <v>280880</v>
      </c>
      <c r="F51" s="88">
        <v>20520</v>
      </c>
      <c r="G51" s="89">
        <f t="shared" si="2"/>
        <v>0.92694389062945026</v>
      </c>
      <c r="H51" s="15"/>
    </row>
    <row r="52" spans="1:8" ht="15.75" x14ac:dyDescent="0.25">
      <c r="A52" s="27" t="s">
        <v>44</v>
      </c>
      <c r="B52" s="28"/>
      <c r="C52" s="14"/>
      <c r="D52" s="87">
        <v>3</v>
      </c>
      <c r="E52" s="88">
        <v>308075</v>
      </c>
      <c r="F52" s="88">
        <v>19849.900000000001</v>
      </c>
      <c r="G52" s="89">
        <f t="shared" si="2"/>
        <v>0.93556796234683115</v>
      </c>
      <c r="H52" s="15"/>
    </row>
    <row r="53" spans="1:8" ht="15.75" x14ac:dyDescent="0.25">
      <c r="A53" s="29" t="s">
        <v>64</v>
      </c>
      <c r="B53" s="30"/>
      <c r="C53" s="14"/>
      <c r="D53" s="87">
        <v>2</v>
      </c>
      <c r="E53" s="88">
        <v>143600</v>
      </c>
      <c r="F53" s="88">
        <v>28600</v>
      </c>
      <c r="G53" s="89">
        <f t="shared" si="2"/>
        <v>0.80083565459610029</v>
      </c>
      <c r="H53" s="15"/>
    </row>
    <row r="54" spans="1:8" ht="15.75" x14ac:dyDescent="0.25">
      <c r="A54" s="27" t="s">
        <v>65</v>
      </c>
      <c r="B54" s="30"/>
      <c r="C54" s="14"/>
      <c r="D54" s="87">
        <v>1438</v>
      </c>
      <c r="E54" s="88">
        <v>95912861.359999999</v>
      </c>
      <c r="F54" s="88">
        <v>10755201.73</v>
      </c>
      <c r="G54" s="89">
        <f>1-(+F54/E54)</f>
        <v>0.88786486423722311</v>
      </c>
      <c r="H54" s="15"/>
    </row>
    <row r="55" spans="1:8" ht="15.75" x14ac:dyDescent="0.25">
      <c r="A55" s="27" t="s">
        <v>66</v>
      </c>
      <c r="B55" s="30"/>
      <c r="C55" s="14"/>
      <c r="D55" s="87">
        <v>22</v>
      </c>
      <c r="E55" s="88">
        <v>809648.99</v>
      </c>
      <c r="F55" s="88">
        <v>100400.78</v>
      </c>
      <c r="G55" s="89">
        <f>1-(+F55/E55)</f>
        <v>0.87599468258460989</v>
      </c>
      <c r="H55" s="15"/>
    </row>
    <row r="56" spans="1:8" ht="15.75" x14ac:dyDescent="0.25">
      <c r="A56" s="134" t="s">
        <v>149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>
        <v>1252</v>
      </c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14"/>
      <c r="D61" s="91"/>
      <c r="E61" s="112"/>
      <c r="F61" s="94"/>
      <c r="G61" s="93"/>
      <c r="H61" s="15"/>
    </row>
    <row r="62" spans="1:8" ht="15.75" x14ac:dyDescent="0.25">
      <c r="A62" s="20" t="s">
        <v>48</v>
      </c>
      <c r="B62" s="20"/>
      <c r="C62" s="21"/>
      <c r="D62" s="95">
        <f>SUM(D44:D58)</f>
        <v>2057</v>
      </c>
      <c r="E62" s="96">
        <f>SUM(E44:E61)</f>
        <v>147111189.29000002</v>
      </c>
      <c r="F62" s="96">
        <f>SUM(F44:F61)</f>
        <v>14014029.959999999</v>
      </c>
      <c r="G62" s="97">
        <f>1-(F62/E62)</f>
        <v>0.90473851766384561</v>
      </c>
      <c r="H62" s="15"/>
    </row>
    <row r="63" spans="1:8" x14ac:dyDescent="0.2">
      <c r="A63" s="33"/>
      <c r="B63" s="33"/>
      <c r="C63" s="50"/>
      <c r="D63" s="113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14"/>
      <c r="E64" s="108"/>
      <c r="F64" s="109">
        <f>F62+F39</f>
        <v>16915442.960000001</v>
      </c>
      <c r="G64" s="108"/>
      <c r="H64" s="2"/>
    </row>
    <row r="65" spans="1:8" ht="18" x14ac:dyDescent="0.25">
      <c r="A65" s="38"/>
      <c r="B65" s="39"/>
      <c r="C65" s="39"/>
      <c r="D65" s="51"/>
      <c r="E65" s="36"/>
      <c r="F65" s="37"/>
      <c r="G65" s="36"/>
      <c r="H65" s="2"/>
    </row>
    <row r="66" spans="1:8" ht="18" x14ac:dyDescent="0.25">
      <c r="A66" s="38"/>
      <c r="B66" s="39"/>
      <c r="C66" s="39"/>
      <c r="D66" s="51"/>
      <c r="E66" s="36"/>
      <c r="F66" s="37"/>
      <c r="G66" s="36"/>
      <c r="H66" s="2"/>
    </row>
    <row r="67" spans="1:8" ht="15.75" x14ac:dyDescent="0.25">
      <c r="A67" s="4" t="s">
        <v>50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51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 t="s">
        <v>52</v>
      </c>
      <c r="B69" s="40"/>
      <c r="C69" s="40"/>
      <c r="D69" s="40"/>
      <c r="E69" s="40"/>
      <c r="F69" s="41"/>
      <c r="G69" s="40"/>
      <c r="H69" s="2"/>
    </row>
    <row r="70" spans="1:8" ht="15.75" x14ac:dyDescent="0.25">
      <c r="A70" s="4"/>
      <c r="B70" s="40"/>
      <c r="C70" s="40"/>
      <c r="D70" s="40"/>
      <c r="E70" s="40"/>
      <c r="F70" s="41"/>
      <c r="G70" s="40"/>
      <c r="H70" s="2"/>
    </row>
    <row r="71" spans="1:8" ht="18" x14ac:dyDescent="0.25">
      <c r="A71" s="42" t="s">
        <v>53</v>
      </c>
      <c r="B71" s="39"/>
      <c r="C71" s="39"/>
      <c r="D71" s="39"/>
      <c r="E71" s="39"/>
      <c r="F71" s="37"/>
      <c r="G71" s="39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83" t="s">
        <v>10</v>
      </c>
      <c r="B9" s="13"/>
      <c r="C9" s="14"/>
      <c r="D9" s="87">
        <v>5</v>
      </c>
      <c r="E9" s="88">
        <v>207078</v>
      </c>
      <c r="F9" s="88">
        <v>50910.5</v>
      </c>
      <c r="G9" s="89">
        <f>F9/E9</f>
        <v>0.24585180463400264</v>
      </c>
      <c r="H9" s="15"/>
    </row>
    <row r="10" spans="1:8" ht="15.75" customHeight="1" x14ac:dyDescent="0.3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customHeight="1" x14ac:dyDescent="0.3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customHeight="1" x14ac:dyDescent="0.3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customHeight="1" x14ac:dyDescent="0.3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customHeight="1" x14ac:dyDescent="0.35">
      <c r="A14" s="83" t="s">
        <v>111</v>
      </c>
      <c r="B14" s="13"/>
      <c r="C14" s="14"/>
      <c r="D14" s="87">
        <v>1</v>
      </c>
      <c r="E14" s="88">
        <v>56297</v>
      </c>
      <c r="F14" s="88">
        <v>22371</v>
      </c>
      <c r="G14" s="89">
        <f>F14/E14</f>
        <v>0.39737463808018192</v>
      </c>
      <c r="H14" s="15"/>
    </row>
    <row r="15" spans="1:8" ht="15.75" customHeight="1" x14ac:dyDescent="0.35">
      <c r="A15" s="83" t="s">
        <v>61</v>
      </c>
      <c r="B15" s="13"/>
      <c r="C15" s="14"/>
      <c r="D15" s="87">
        <v>1</v>
      </c>
      <c r="E15" s="88">
        <v>45065</v>
      </c>
      <c r="F15" s="88">
        <v>7826</v>
      </c>
      <c r="G15" s="89">
        <f>F15/E15</f>
        <v>0.17366026850105404</v>
      </c>
      <c r="H15" s="15"/>
    </row>
    <row r="16" spans="1:8" ht="15.75" customHeight="1" x14ac:dyDescent="0.3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customHeight="1" x14ac:dyDescent="0.35">
      <c r="A17" s="83" t="s">
        <v>25</v>
      </c>
      <c r="B17" s="13"/>
      <c r="C17" s="14"/>
      <c r="D17" s="87">
        <v>1</v>
      </c>
      <c r="E17" s="88">
        <v>12425</v>
      </c>
      <c r="F17" s="88">
        <v>7287</v>
      </c>
      <c r="G17" s="89">
        <f>F17/E17</f>
        <v>0.58647887323943659</v>
      </c>
      <c r="H17" s="15"/>
    </row>
    <row r="18" spans="1:8" ht="15.75" customHeight="1" x14ac:dyDescent="0.35">
      <c r="A18" s="83" t="s">
        <v>14</v>
      </c>
      <c r="B18" s="13"/>
      <c r="C18" s="14"/>
      <c r="D18" s="87">
        <v>2</v>
      </c>
      <c r="E18" s="88">
        <v>157520</v>
      </c>
      <c r="F18" s="88">
        <v>51298.5</v>
      </c>
      <c r="G18" s="89">
        <f>F18/E18</f>
        <v>0.32566340782122905</v>
      </c>
      <c r="H18" s="15"/>
    </row>
    <row r="19" spans="1:8" ht="15.75" customHeight="1" x14ac:dyDescent="0.3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customHeight="1" x14ac:dyDescent="0.3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customHeight="1" x14ac:dyDescent="0.3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customHeight="1" x14ac:dyDescent="0.3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customHeight="1" x14ac:dyDescent="0.3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customHeight="1" x14ac:dyDescent="0.3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customHeight="1" x14ac:dyDescent="0.35">
      <c r="A25" s="84" t="s">
        <v>20</v>
      </c>
      <c r="B25" s="13"/>
      <c r="C25" s="14"/>
      <c r="D25" s="87"/>
      <c r="E25" s="88"/>
      <c r="F25" s="88"/>
      <c r="G25" s="89"/>
      <c r="H25" s="15"/>
    </row>
    <row r="26" spans="1:8" ht="15.75" customHeight="1" x14ac:dyDescent="0.3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customHeight="1" x14ac:dyDescent="0.3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customHeight="1" x14ac:dyDescent="0.3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customHeight="1" x14ac:dyDescent="0.3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customHeight="1" x14ac:dyDescent="0.3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customHeight="1" x14ac:dyDescent="0.35">
      <c r="A31" s="85" t="s">
        <v>27</v>
      </c>
      <c r="B31" s="13"/>
      <c r="C31" s="14"/>
      <c r="D31" s="87">
        <v>1</v>
      </c>
      <c r="E31" s="88">
        <v>69895</v>
      </c>
      <c r="F31" s="88">
        <v>20177.5</v>
      </c>
      <c r="G31" s="89">
        <f>F31/E31</f>
        <v>0.28868302453680522</v>
      </c>
      <c r="H31" s="15"/>
    </row>
    <row r="32" spans="1:8" ht="15.75" customHeight="1" x14ac:dyDescent="0.3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customHeight="1" x14ac:dyDescent="0.35">
      <c r="A33" s="85" t="s">
        <v>137</v>
      </c>
      <c r="B33" s="13"/>
      <c r="C33" s="14"/>
      <c r="D33" s="87"/>
      <c r="E33" s="88"/>
      <c r="F33" s="88"/>
      <c r="G33" s="89"/>
      <c r="H33" s="15"/>
    </row>
    <row r="34" spans="1:8" ht="15.75" customHeight="1" x14ac:dyDescent="0.35">
      <c r="A34" s="85" t="s">
        <v>134</v>
      </c>
      <c r="B34" s="13"/>
      <c r="C34" s="14"/>
      <c r="D34" s="87"/>
      <c r="E34" s="88"/>
      <c r="F34" s="88"/>
      <c r="G34" s="89"/>
      <c r="H34" s="15"/>
    </row>
    <row r="35" spans="1:8" ht="15.75" customHeight="1" x14ac:dyDescent="0.35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ht="15.75" customHeight="1" x14ac:dyDescent="0.35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ht="15.75" customHeight="1" x14ac:dyDescent="0.35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ht="15.75" customHeight="1" x14ac:dyDescent="0.35">
      <c r="A38" s="17"/>
      <c r="B38" s="18"/>
      <c r="C38" s="14"/>
      <c r="D38" s="91"/>
      <c r="E38" s="94"/>
      <c r="F38" s="94"/>
      <c r="G38" s="93"/>
      <c r="H38" s="15"/>
    </row>
    <row r="39" spans="1:8" ht="15.75" customHeight="1" x14ac:dyDescent="0.35">
      <c r="A39" s="19" t="s">
        <v>31</v>
      </c>
      <c r="B39" s="20"/>
      <c r="C39" s="21"/>
      <c r="D39" s="95">
        <f>SUM(D9:D38)</f>
        <v>11</v>
      </c>
      <c r="E39" s="96">
        <f>SUM(E9:E38)</f>
        <v>548280</v>
      </c>
      <c r="F39" s="96">
        <f>SUM(F9:F38)</f>
        <v>159870.5</v>
      </c>
      <c r="G39" s="97">
        <f>F39/E39</f>
        <v>0.29158550375720432</v>
      </c>
      <c r="H39" s="15"/>
    </row>
    <row r="40" spans="1:8" ht="15.75" customHeight="1" x14ac:dyDescent="0.35">
      <c r="A40" s="22"/>
      <c r="B40" s="22"/>
      <c r="C40" s="22"/>
      <c r="D40" s="98"/>
      <c r="E40" s="99"/>
      <c r="F40" s="100"/>
      <c r="G40" s="100"/>
      <c r="H40" s="2"/>
    </row>
    <row r="41" spans="1:8" ht="15.75" customHeight="1" x14ac:dyDescent="0.3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customHeight="1" x14ac:dyDescent="0.3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customHeight="1" x14ac:dyDescent="0.3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customHeight="1" x14ac:dyDescent="0.35">
      <c r="A44" s="27" t="s">
        <v>36</v>
      </c>
      <c r="B44" s="28"/>
      <c r="C44" s="14"/>
      <c r="D44" s="87">
        <v>24</v>
      </c>
      <c r="E44" s="88">
        <v>723019.85</v>
      </c>
      <c r="F44" s="88">
        <v>48016.17</v>
      </c>
      <c r="G44" s="89">
        <f>1-(+F44/E44)</f>
        <v>0.9335894166667762</v>
      </c>
      <c r="H44" s="15"/>
    </row>
    <row r="45" spans="1:8" ht="15.75" customHeight="1" x14ac:dyDescent="0.3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customHeight="1" x14ac:dyDescent="0.35">
      <c r="A46" s="27" t="s">
        <v>38</v>
      </c>
      <c r="B46" s="28"/>
      <c r="C46" s="14"/>
      <c r="D46" s="87">
        <v>38</v>
      </c>
      <c r="E46" s="88">
        <v>1310493.75</v>
      </c>
      <c r="F46" s="88">
        <v>115312.55</v>
      </c>
      <c r="G46" s="89">
        <f>1-(+F46/E46)</f>
        <v>0.91200831747576061</v>
      </c>
      <c r="H46" s="15"/>
    </row>
    <row r="47" spans="1:8" ht="15.75" customHeight="1" x14ac:dyDescent="0.35">
      <c r="A47" s="27" t="s">
        <v>39</v>
      </c>
      <c r="B47" s="28"/>
      <c r="C47" s="14"/>
      <c r="D47" s="87">
        <v>12</v>
      </c>
      <c r="E47" s="88">
        <v>663618</v>
      </c>
      <c r="F47" s="88">
        <v>59033.5</v>
      </c>
      <c r="G47" s="89">
        <f>1-(+F47/E47)</f>
        <v>0.91104294940764119</v>
      </c>
      <c r="H47" s="15"/>
    </row>
    <row r="48" spans="1:8" ht="15.75" customHeight="1" x14ac:dyDescent="0.35">
      <c r="A48" s="27" t="s">
        <v>40</v>
      </c>
      <c r="B48" s="28"/>
      <c r="C48" s="14"/>
      <c r="D48" s="87">
        <v>26</v>
      </c>
      <c r="E48" s="88">
        <v>708368.48</v>
      </c>
      <c r="F48" s="88">
        <v>47650.43</v>
      </c>
      <c r="G48" s="89">
        <f>1-(+F48/E48)</f>
        <v>0.93273214245783498</v>
      </c>
      <c r="H48" s="15"/>
    </row>
    <row r="49" spans="1:8" ht="15.75" customHeight="1" x14ac:dyDescent="0.3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customHeight="1" x14ac:dyDescent="0.35">
      <c r="A50" s="27" t="s">
        <v>42</v>
      </c>
      <c r="B50" s="28"/>
      <c r="C50" s="14"/>
      <c r="D50" s="87">
        <v>11</v>
      </c>
      <c r="E50" s="88">
        <v>696377.5</v>
      </c>
      <c r="F50" s="88">
        <v>73064</v>
      </c>
      <c r="G50" s="89">
        <f>1-(+F50/E50)</f>
        <v>0.89507989560260059</v>
      </c>
      <c r="H50" s="15"/>
    </row>
    <row r="51" spans="1:8" ht="15.75" customHeight="1" x14ac:dyDescent="0.3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customHeight="1" x14ac:dyDescent="0.3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customHeight="1" x14ac:dyDescent="0.35">
      <c r="A53" s="27" t="s">
        <v>65</v>
      </c>
      <c r="B53" s="30"/>
      <c r="C53" s="14"/>
      <c r="D53" s="87">
        <v>327</v>
      </c>
      <c r="E53" s="88">
        <v>16817700.510000002</v>
      </c>
      <c r="F53" s="88">
        <v>2012188.01</v>
      </c>
      <c r="G53" s="89">
        <f>1-(+F53/E53)</f>
        <v>0.88035296449692813</v>
      </c>
      <c r="H53" s="15"/>
    </row>
    <row r="54" spans="1:8" ht="15.75" customHeight="1" x14ac:dyDescent="0.3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ht="15.75" customHeight="1" x14ac:dyDescent="0.35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ht="15.75" customHeight="1" x14ac:dyDescent="0.35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ht="15.75" customHeight="1" x14ac:dyDescent="0.35">
      <c r="A57" s="16" t="s">
        <v>29</v>
      </c>
      <c r="B57" s="28"/>
      <c r="C57" s="14"/>
      <c r="D57" s="91"/>
      <c r="E57" s="110"/>
      <c r="F57" s="88"/>
      <c r="G57" s="93"/>
      <c r="H57" s="15"/>
    </row>
    <row r="58" spans="1:8" ht="15.75" customHeight="1" x14ac:dyDescent="0.35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customHeight="1" x14ac:dyDescent="0.35">
      <c r="A59" s="32"/>
      <c r="B59" s="18"/>
      <c r="C59" s="14"/>
      <c r="D59" s="91"/>
      <c r="E59" s="94"/>
      <c r="F59" s="94"/>
      <c r="G59" s="93"/>
      <c r="H59" s="15"/>
    </row>
    <row r="60" spans="1:8" ht="15.75" customHeight="1" x14ac:dyDescent="0.35">
      <c r="A60" s="20" t="s">
        <v>48</v>
      </c>
      <c r="B60" s="20"/>
      <c r="C60" s="21"/>
      <c r="D60" s="95">
        <f>SUM(D44:D56)</f>
        <v>438</v>
      </c>
      <c r="E60" s="96">
        <f>SUM(E44:E59)</f>
        <v>20919578.090000004</v>
      </c>
      <c r="F60" s="96">
        <f>SUM(F44:F59)</f>
        <v>2355264.66</v>
      </c>
      <c r="G60" s="97">
        <f>1-(F60/E60)</f>
        <v>0.88741337660505371</v>
      </c>
      <c r="H60" s="15"/>
    </row>
    <row r="61" spans="1:8" ht="15.75" customHeight="1" x14ac:dyDescent="0.35">
      <c r="A61" s="33"/>
      <c r="B61" s="33"/>
      <c r="C61" s="33"/>
      <c r="D61" s="113"/>
      <c r="E61" s="107"/>
      <c r="F61" s="34"/>
      <c r="G61" s="34"/>
      <c r="H61" s="2"/>
    </row>
    <row r="62" spans="1:8" ht="15.75" customHeight="1" x14ac:dyDescent="0.35">
      <c r="A62" s="35" t="s">
        <v>49</v>
      </c>
      <c r="B62" s="36"/>
      <c r="C62" s="36"/>
      <c r="D62" s="114"/>
      <c r="E62" s="108"/>
      <c r="F62" s="109">
        <f>F60+F39</f>
        <v>2515135.16</v>
      </c>
      <c r="G62" s="108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5</v>
      </c>
      <c r="E10" s="88">
        <v>2053264</v>
      </c>
      <c r="F10" s="88">
        <v>316844</v>
      </c>
      <c r="G10" s="120">
        <f>F10/E10</f>
        <v>0.15431235340414093</v>
      </c>
      <c r="H10" s="15"/>
    </row>
    <row r="11" spans="1:8" ht="15.75" x14ac:dyDescent="0.25">
      <c r="A11" s="83" t="s">
        <v>80</v>
      </c>
      <c r="B11" s="13"/>
      <c r="C11" s="14"/>
      <c r="D11" s="87">
        <v>1</v>
      </c>
      <c r="E11" s="88">
        <v>355650</v>
      </c>
      <c r="F11" s="88">
        <v>137649</v>
      </c>
      <c r="G11" s="120">
        <f>F11/E11</f>
        <v>0.38703500632644455</v>
      </c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324780</v>
      </c>
      <c r="F12" s="88">
        <v>95289</v>
      </c>
      <c r="G12" s="120">
        <f>F12/E12</f>
        <v>0.2933955292813597</v>
      </c>
      <c r="H12" s="15"/>
    </row>
    <row r="13" spans="1:8" ht="15.75" x14ac:dyDescent="0.25">
      <c r="A13" s="83" t="s">
        <v>81</v>
      </c>
      <c r="B13" s="13"/>
      <c r="C13" s="14"/>
      <c r="D13" s="87">
        <v>26</v>
      </c>
      <c r="E13" s="88">
        <v>4720455</v>
      </c>
      <c r="F13" s="88">
        <v>811663</v>
      </c>
      <c r="G13" s="120">
        <f>F13/E13</f>
        <v>0.17194592470429226</v>
      </c>
      <c r="H13" s="15"/>
    </row>
    <row r="14" spans="1:8" ht="15.75" x14ac:dyDescent="0.25">
      <c r="A14" s="83" t="s">
        <v>141</v>
      </c>
      <c r="B14" s="13"/>
      <c r="C14" s="14"/>
      <c r="D14" s="87">
        <v>1</v>
      </c>
      <c r="E14" s="88">
        <v>250453</v>
      </c>
      <c r="F14" s="88">
        <v>71572.28</v>
      </c>
      <c r="G14" s="120">
        <f>F14/E14</f>
        <v>0.28577130240005111</v>
      </c>
      <c r="H14" s="15"/>
    </row>
    <row r="15" spans="1:8" ht="15.75" x14ac:dyDescent="0.25">
      <c r="A15" s="83" t="s">
        <v>129</v>
      </c>
      <c r="B15" s="13"/>
      <c r="C15" s="14"/>
      <c r="D15" s="87"/>
      <c r="E15" s="88"/>
      <c r="F15" s="88"/>
      <c r="G15" s="120"/>
      <c r="H15" s="15"/>
    </row>
    <row r="16" spans="1:8" ht="15.75" x14ac:dyDescent="0.25">
      <c r="A16" s="83" t="s">
        <v>139</v>
      </c>
      <c r="B16" s="13"/>
      <c r="C16" s="14"/>
      <c r="D16" s="87">
        <v>1</v>
      </c>
      <c r="E16" s="88">
        <v>260286</v>
      </c>
      <c r="F16" s="88">
        <v>55315.5</v>
      </c>
      <c r="G16" s="120">
        <f t="shared" ref="G16:G22" si="0">F16/E16</f>
        <v>0.21251815310850372</v>
      </c>
      <c r="H16" s="15"/>
    </row>
    <row r="17" spans="1:8" ht="15.75" x14ac:dyDescent="0.25">
      <c r="A17" s="83" t="s">
        <v>59</v>
      </c>
      <c r="B17" s="13"/>
      <c r="C17" s="14"/>
      <c r="D17" s="87"/>
      <c r="E17" s="88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1531959</v>
      </c>
      <c r="F18" s="88">
        <v>479446</v>
      </c>
      <c r="G18" s="120">
        <f t="shared" si="0"/>
        <v>0.31296268372717545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88">
        <v>1733352</v>
      </c>
      <c r="F19" s="88">
        <v>415764</v>
      </c>
      <c r="G19" s="120">
        <f t="shared" si="0"/>
        <v>0.23986126303255195</v>
      </c>
      <c r="H19" s="15"/>
    </row>
    <row r="20" spans="1:8" ht="15.75" x14ac:dyDescent="0.25">
      <c r="A20" s="85" t="s">
        <v>143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>
        <v>3</v>
      </c>
      <c r="E21" s="88">
        <v>2880428</v>
      </c>
      <c r="F21" s="88">
        <v>152765</v>
      </c>
      <c r="G21" s="120">
        <f t="shared" si="0"/>
        <v>5.3035521110057257E-2</v>
      </c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88">
        <v>411372</v>
      </c>
      <c r="F22" s="88">
        <v>100461</v>
      </c>
      <c r="G22" s="120">
        <f t="shared" si="0"/>
        <v>0.24420962048948397</v>
      </c>
      <c r="H22" s="15"/>
    </row>
    <row r="23" spans="1:8" ht="15.75" x14ac:dyDescent="0.25">
      <c r="A23" s="83" t="s">
        <v>78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83</v>
      </c>
      <c r="B24" s="13"/>
      <c r="C24" s="14"/>
      <c r="D24" s="87"/>
      <c r="E24" s="88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6</v>
      </c>
      <c r="E25" s="88">
        <v>1297151</v>
      </c>
      <c r="F25" s="88">
        <v>327032</v>
      </c>
      <c r="G25" s="120">
        <f>F25/E25</f>
        <v>0.25211559795274413</v>
      </c>
      <c r="H25" s="15"/>
    </row>
    <row r="26" spans="1:8" ht="15.75" x14ac:dyDescent="0.25">
      <c r="A26" s="84" t="s">
        <v>21</v>
      </c>
      <c r="B26" s="13"/>
      <c r="C26" s="14"/>
      <c r="D26" s="87">
        <v>17</v>
      </c>
      <c r="E26" s="88">
        <v>204375</v>
      </c>
      <c r="F26" s="88">
        <v>204375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60371</v>
      </c>
      <c r="F28" s="88">
        <v>12112.1</v>
      </c>
      <c r="G28" s="120">
        <f>F28/E28</f>
        <v>0.20062778486359345</v>
      </c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/>
      <c r="E30" s="88"/>
      <c r="F30" s="88"/>
      <c r="G30" s="120"/>
      <c r="H30" s="15"/>
    </row>
    <row r="31" spans="1:8" ht="15.75" x14ac:dyDescent="0.25">
      <c r="A31" s="85" t="s">
        <v>84</v>
      </c>
      <c r="B31" s="13"/>
      <c r="C31" s="14"/>
      <c r="D31" s="87">
        <v>2</v>
      </c>
      <c r="E31" s="88">
        <v>275944</v>
      </c>
      <c r="F31" s="88">
        <v>75345</v>
      </c>
      <c r="G31" s="120">
        <f>F31/E31</f>
        <v>0.27304453077436003</v>
      </c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2</v>
      </c>
      <c r="E33" s="88">
        <v>658872</v>
      </c>
      <c r="F33" s="88">
        <v>111477.33</v>
      </c>
      <c r="G33" s="120">
        <f>F33/E33</f>
        <v>0.16919421374713145</v>
      </c>
      <c r="H33" s="15"/>
    </row>
    <row r="34" spans="1:8" ht="15.75" x14ac:dyDescent="0.25">
      <c r="A34" s="85" t="s">
        <v>85</v>
      </c>
      <c r="B34" s="13"/>
      <c r="C34" s="14"/>
      <c r="D34" s="87">
        <v>3</v>
      </c>
      <c r="E34" s="88">
        <v>2547761</v>
      </c>
      <c r="F34" s="88">
        <v>387839.5</v>
      </c>
      <c r="G34" s="120">
        <f>F34/E34</f>
        <v>0.15222758335652364</v>
      </c>
      <c r="H34" s="15"/>
    </row>
    <row r="35" spans="1:8" x14ac:dyDescent="0.2">
      <c r="A35" s="16" t="s">
        <v>28</v>
      </c>
      <c r="B35" s="13"/>
      <c r="C35" s="14"/>
      <c r="D35" s="91"/>
      <c r="E35" s="110">
        <v>50050</v>
      </c>
      <c r="F35" s="88">
        <v>6350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73</v>
      </c>
      <c r="E39" s="96">
        <f>SUM(E9:E38)</f>
        <v>19616523</v>
      </c>
      <c r="F39" s="96">
        <f>SUM(F9:F38)</f>
        <v>3761299.7100000004</v>
      </c>
      <c r="G39" s="122">
        <f>F39/E39</f>
        <v>0.19174140646637533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124</v>
      </c>
      <c r="E44" s="88">
        <v>20738025.449999999</v>
      </c>
      <c r="F44" s="88">
        <v>1058119.57</v>
      </c>
      <c r="G44" s="120">
        <f>1-(+F44/E44)</f>
        <v>0.94897684099428092</v>
      </c>
      <c r="H44" s="15"/>
    </row>
    <row r="45" spans="1:8" ht="15.75" x14ac:dyDescent="0.25">
      <c r="A45" s="27" t="s">
        <v>37</v>
      </c>
      <c r="B45" s="28"/>
      <c r="C45" s="14"/>
      <c r="D45" s="87">
        <v>3</v>
      </c>
      <c r="E45" s="88">
        <v>2776365.12</v>
      </c>
      <c r="F45" s="88">
        <v>321485.53999999998</v>
      </c>
      <c r="G45" s="120">
        <f>1-(+F45/E45)</f>
        <v>0.88420631793558913</v>
      </c>
      <c r="H45" s="15"/>
    </row>
    <row r="46" spans="1:8" ht="15.75" x14ac:dyDescent="0.25">
      <c r="A46" s="27" t="s">
        <v>38</v>
      </c>
      <c r="B46" s="28"/>
      <c r="C46" s="14"/>
      <c r="D46" s="87">
        <v>383</v>
      </c>
      <c r="E46" s="88">
        <v>31168546.5</v>
      </c>
      <c r="F46" s="88">
        <v>1735389.53</v>
      </c>
      <c r="G46" s="120">
        <f>1-(+F46/E46)</f>
        <v>0.94432241073545087</v>
      </c>
      <c r="H46" s="15"/>
    </row>
    <row r="47" spans="1:8" ht="15.75" x14ac:dyDescent="0.25">
      <c r="A47" s="27" t="s">
        <v>39</v>
      </c>
      <c r="B47" s="28"/>
      <c r="C47" s="14"/>
      <c r="D47" s="87">
        <v>37</v>
      </c>
      <c r="E47" s="88">
        <v>4099045.5</v>
      </c>
      <c r="F47" s="88">
        <v>419166.82</v>
      </c>
      <c r="G47" s="120">
        <f>1-(+F47/E47)</f>
        <v>0.89774038370640186</v>
      </c>
      <c r="H47" s="15"/>
    </row>
    <row r="48" spans="1:8" ht="15.75" x14ac:dyDescent="0.25">
      <c r="A48" s="27" t="s">
        <v>40</v>
      </c>
      <c r="B48" s="28"/>
      <c r="C48" s="14"/>
      <c r="D48" s="87">
        <v>141</v>
      </c>
      <c r="E48" s="88">
        <v>25497657.059999999</v>
      </c>
      <c r="F48" s="88">
        <v>1534060.91</v>
      </c>
      <c r="G48" s="120">
        <f>1-(+F48/E48)</f>
        <v>0.93983522068752778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49</v>
      </c>
      <c r="E50" s="88">
        <v>7394102.5</v>
      </c>
      <c r="F50" s="88">
        <v>480824.84</v>
      </c>
      <c r="G50" s="120">
        <f>1-(+F50/E50)</f>
        <v>0.93497184546738432</v>
      </c>
      <c r="H50" s="15"/>
    </row>
    <row r="51" spans="1:8" ht="15.75" x14ac:dyDescent="0.25">
      <c r="A51" s="27" t="s">
        <v>43</v>
      </c>
      <c r="B51" s="28"/>
      <c r="C51" s="14"/>
      <c r="D51" s="87">
        <v>8</v>
      </c>
      <c r="E51" s="88">
        <v>1337320</v>
      </c>
      <c r="F51" s="88">
        <v>95262</v>
      </c>
      <c r="G51" s="120">
        <f>1-(+F51/E51)</f>
        <v>0.92876648820028118</v>
      </c>
      <c r="H51" s="15"/>
    </row>
    <row r="52" spans="1:8" ht="15.75" x14ac:dyDescent="0.25">
      <c r="A52" s="54" t="s">
        <v>44</v>
      </c>
      <c r="B52" s="28"/>
      <c r="C52" s="14"/>
      <c r="D52" s="87">
        <v>6</v>
      </c>
      <c r="E52" s="88">
        <v>999900</v>
      </c>
      <c r="F52" s="88">
        <v>62551</v>
      </c>
      <c r="G52" s="120">
        <f>1-(+F52/E52)</f>
        <v>0.93744274427442742</v>
      </c>
      <c r="H52" s="15"/>
    </row>
    <row r="53" spans="1:8" ht="15.75" x14ac:dyDescent="0.25">
      <c r="A53" s="55" t="s">
        <v>64</v>
      </c>
      <c r="B53" s="28"/>
      <c r="C53" s="14"/>
      <c r="D53" s="87">
        <v>2</v>
      </c>
      <c r="E53" s="88">
        <v>499500</v>
      </c>
      <c r="F53" s="88">
        <v>24300</v>
      </c>
      <c r="G53" s="120">
        <f>1-(+F53/E53)</f>
        <v>0.9513513513513514</v>
      </c>
      <c r="H53" s="15"/>
    </row>
    <row r="54" spans="1:8" ht="15.75" x14ac:dyDescent="0.25">
      <c r="A54" s="27" t="s">
        <v>113</v>
      </c>
      <c r="B54" s="28"/>
      <c r="C54" s="14"/>
      <c r="D54" s="87">
        <v>1655</v>
      </c>
      <c r="E54" s="88">
        <v>123010364.12</v>
      </c>
      <c r="F54" s="88">
        <v>14063611.199999999</v>
      </c>
      <c r="G54" s="120">
        <f>1-(+F54/E54)</f>
        <v>0.88567133102475371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31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29</v>
      </c>
      <c r="B58" s="28"/>
      <c r="C58" s="14"/>
      <c r="D58" s="91"/>
      <c r="E58" s="110"/>
      <c r="F58" s="88"/>
      <c r="G58" s="121"/>
      <c r="H58" s="15"/>
    </row>
    <row r="59" spans="1:8" x14ac:dyDescent="0.2">
      <c r="A59" s="16" t="s">
        <v>30</v>
      </c>
      <c r="B59" s="28"/>
      <c r="C59" s="14"/>
      <c r="D59" s="91"/>
      <c r="E59" s="110"/>
      <c r="F59" s="88"/>
      <c r="G59" s="121"/>
      <c r="H59" s="15"/>
    </row>
    <row r="60" spans="1:8" ht="15.75" x14ac:dyDescent="0.25">
      <c r="A60" s="32"/>
      <c r="B60" s="18"/>
      <c r="C60" s="14"/>
      <c r="D60" s="91"/>
      <c r="E60" s="94"/>
      <c r="F60" s="94"/>
      <c r="G60" s="121"/>
      <c r="H60" s="2"/>
    </row>
    <row r="61" spans="1:8" ht="15.75" x14ac:dyDescent="0.25">
      <c r="A61" s="20" t="s">
        <v>48</v>
      </c>
      <c r="B61" s="20"/>
      <c r="C61" s="21"/>
      <c r="D61" s="95">
        <f>SUM(D44:D57)</f>
        <v>2408</v>
      </c>
      <c r="E61" s="96">
        <f>SUM(E44:E60)</f>
        <v>217520826.25</v>
      </c>
      <c r="F61" s="96">
        <f>SUM(F44:F60)</f>
        <v>19794771.41</v>
      </c>
      <c r="G61" s="126">
        <f>1-(+F61/E61)</f>
        <v>0.9089982704127394</v>
      </c>
      <c r="H61" s="2"/>
    </row>
    <row r="62" spans="1:8" x14ac:dyDescent="0.2">
      <c r="A62" s="33"/>
      <c r="B62" s="33"/>
      <c r="C62" s="33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108"/>
      <c r="E63" s="108"/>
      <c r="F63" s="109">
        <f>F61+F39</f>
        <v>23556071.120000001</v>
      </c>
      <c r="G63" s="108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MAY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>
        <v>1</v>
      </c>
      <c r="E9" s="115">
        <v>36700</v>
      </c>
      <c r="F9" s="127">
        <v>13075</v>
      </c>
      <c r="G9" s="120">
        <f>F9/E9</f>
        <v>0.35626702997275206</v>
      </c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553728</v>
      </c>
      <c r="F10" s="127">
        <v>81099.5</v>
      </c>
      <c r="G10" s="120">
        <f>F10/E10</f>
        <v>0.14646089776930191</v>
      </c>
      <c r="H10" s="15"/>
    </row>
    <row r="11" spans="1:8" ht="15.75" x14ac:dyDescent="0.25">
      <c r="A11" s="83" t="s">
        <v>140</v>
      </c>
      <c r="B11" s="13"/>
      <c r="C11" s="14"/>
      <c r="D11" s="87">
        <v>1</v>
      </c>
      <c r="E11" s="115">
        <v>12883</v>
      </c>
      <c r="F11" s="127">
        <v>4770</v>
      </c>
      <c r="G11" s="120">
        <f>F11/E11</f>
        <v>0.37025537530078401</v>
      </c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127"/>
      <c r="G12" s="120"/>
      <c r="H12" s="15"/>
    </row>
    <row r="13" spans="1:8" ht="15.75" x14ac:dyDescent="0.25">
      <c r="A13" s="83" t="s">
        <v>81</v>
      </c>
      <c r="B13" s="13"/>
      <c r="C13" s="14"/>
      <c r="D13" s="87">
        <v>24</v>
      </c>
      <c r="E13" s="115">
        <v>3244997</v>
      </c>
      <c r="F13" s="127">
        <v>610394.5</v>
      </c>
      <c r="G13" s="120">
        <f>F13/E13</f>
        <v>0.18810325556541346</v>
      </c>
      <c r="H13" s="15"/>
    </row>
    <row r="14" spans="1:8" ht="15.75" x14ac:dyDescent="0.25">
      <c r="A14" s="83" t="s">
        <v>121</v>
      </c>
      <c r="B14" s="13"/>
      <c r="C14" s="14"/>
      <c r="D14" s="87"/>
      <c r="E14" s="115"/>
      <c r="F14" s="127"/>
      <c r="G14" s="120"/>
      <c r="H14" s="15"/>
    </row>
    <row r="15" spans="1:8" ht="15.75" x14ac:dyDescent="0.25">
      <c r="A15" s="83" t="s">
        <v>123</v>
      </c>
      <c r="B15" s="13"/>
      <c r="C15" s="14"/>
      <c r="D15" s="87"/>
      <c r="E15" s="115"/>
      <c r="F15" s="127"/>
      <c r="G15" s="120"/>
      <c r="H15" s="15"/>
    </row>
    <row r="16" spans="1:8" ht="15.75" x14ac:dyDescent="0.25">
      <c r="A16" s="83" t="s">
        <v>127</v>
      </c>
      <c r="B16" s="13"/>
      <c r="C16" s="14"/>
      <c r="D16" s="87"/>
      <c r="E16" s="115"/>
      <c r="F16" s="127"/>
      <c r="G16" s="120"/>
      <c r="H16" s="15"/>
    </row>
    <row r="17" spans="1:8" ht="15.75" x14ac:dyDescent="0.25">
      <c r="A17" s="83" t="s">
        <v>87</v>
      </c>
      <c r="B17" s="13"/>
      <c r="C17" s="14"/>
      <c r="D17" s="87">
        <v>2</v>
      </c>
      <c r="E17" s="115">
        <v>1007143</v>
      </c>
      <c r="F17" s="127">
        <v>160140</v>
      </c>
      <c r="G17" s="120">
        <f>F17/E17</f>
        <v>0.15900423276535705</v>
      </c>
      <c r="H17" s="15"/>
    </row>
    <row r="18" spans="1:8" ht="15.75" x14ac:dyDescent="0.25">
      <c r="A18" s="85" t="s">
        <v>130</v>
      </c>
      <c r="B18" s="13"/>
      <c r="C18" s="14"/>
      <c r="D18" s="87">
        <v>2</v>
      </c>
      <c r="E18" s="115">
        <v>452208</v>
      </c>
      <c r="F18" s="127">
        <v>117630.5</v>
      </c>
      <c r="G18" s="120">
        <f>F18/E18</f>
        <v>0.26012476559459363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115">
        <v>986322</v>
      </c>
      <c r="F19" s="127">
        <v>334438</v>
      </c>
      <c r="G19" s="120">
        <f>F19/E19</f>
        <v>0.33907587988506793</v>
      </c>
      <c r="H19" s="15"/>
    </row>
    <row r="20" spans="1:8" ht="15.75" x14ac:dyDescent="0.25">
      <c r="A20" s="83" t="s">
        <v>63</v>
      </c>
      <c r="B20" s="13"/>
      <c r="C20" s="14"/>
      <c r="D20" s="87"/>
      <c r="E20" s="115"/>
      <c r="F20" s="127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115">
        <v>112717</v>
      </c>
      <c r="F21" s="127">
        <v>22322</v>
      </c>
      <c r="G21" s="120">
        <f t="shared" ref="G21:G29" si="0">F21/E21</f>
        <v>0.1980357887452647</v>
      </c>
      <c r="H21" s="15"/>
    </row>
    <row r="22" spans="1:8" ht="15.75" x14ac:dyDescent="0.25">
      <c r="A22" s="83" t="s">
        <v>144</v>
      </c>
      <c r="B22" s="13"/>
      <c r="C22" s="14"/>
      <c r="D22" s="87"/>
      <c r="E22" s="115"/>
      <c r="F22" s="127"/>
      <c r="G22" s="120"/>
      <c r="H22" s="15"/>
    </row>
    <row r="23" spans="1:8" ht="15.75" x14ac:dyDescent="0.25">
      <c r="A23" s="83" t="s">
        <v>132</v>
      </c>
      <c r="B23" s="13"/>
      <c r="C23" s="14"/>
      <c r="D23" s="87">
        <v>3</v>
      </c>
      <c r="E23" s="115">
        <v>827937</v>
      </c>
      <c r="F23" s="127">
        <v>176850.95</v>
      </c>
      <c r="G23" s="120">
        <f t="shared" si="0"/>
        <v>0.2136043563701103</v>
      </c>
      <c r="H23" s="15"/>
    </row>
    <row r="24" spans="1:8" ht="15.75" x14ac:dyDescent="0.25">
      <c r="A24" s="83" t="s">
        <v>18</v>
      </c>
      <c r="B24" s="13"/>
      <c r="C24" s="14"/>
      <c r="D24" s="87">
        <v>2</v>
      </c>
      <c r="E24" s="115">
        <v>931224</v>
      </c>
      <c r="F24" s="127">
        <v>130987.5</v>
      </c>
      <c r="G24" s="120">
        <f t="shared" si="0"/>
        <v>0.14066164531841963</v>
      </c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772019</v>
      </c>
      <c r="F25" s="127">
        <v>191335.5</v>
      </c>
      <c r="G25" s="120">
        <f t="shared" si="0"/>
        <v>0.24783781228182208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127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127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115"/>
      <c r="F28" s="127"/>
      <c r="G28" s="120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115">
        <v>126769</v>
      </c>
      <c r="F29" s="127">
        <v>25694</v>
      </c>
      <c r="G29" s="120">
        <f t="shared" si="0"/>
        <v>0.20268362139008747</v>
      </c>
      <c r="H29" s="15"/>
    </row>
    <row r="30" spans="1:8" ht="15.75" x14ac:dyDescent="0.25">
      <c r="A30" s="85" t="s">
        <v>73</v>
      </c>
      <c r="B30" s="13"/>
      <c r="C30" s="14"/>
      <c r="D30" s="87"/>
      <c r="E30" s="115"/>
      <c r="F30" s="127"/>
      <c r="G30" s="120"/>
      <c r="H30" s="15"/>
    </row>
    <row r="31" spans="1:8" ht="15.75" x14ac:dyDescent="0.25">
      <c r="A31" s="85" t="s">
        <v>89</v>
      </c>
      <c r="B31" s="13"/>
      <c r="C31" s="14"/>
      <c r="D31" s="87"/>
      <c r="E31" s="115"/>
      <c r="F31" s="127"/>
      <c r="G31" s="120"/>
      <c r="H31" s="15"/>
    </row>
    <row r="32" spans="1:8" ht="15.75" x14ac:dyDescent="0.25">
      <c r="A32" s="85" t="s">
        <v>125</v>
      </c>
      <c r="B32" s="13"/>
      <c r="C32" s="14"/>
      <c r="D32" s="87">
        <v>1</v>
      </c>
      <c r="E32" s="115">
        <v>198366</v>
      </c>
      <c r="F32" s="127">
        <v>70231</v>
      </c>
      <c r="G32" s="120">
        <f>F32/E32</f>
        <v>0.3540475686357541</v>
      </c>
      <c r="H32" s="15"/>
    </row>
    <row r="33" spans="1:8" ht="15.75" x14ac:dyDescent="0.25">
      <c r="A33" s="85" t="s">
        <v>27</v>
      </c>
      <c r="B33" s="13"/>
      <c r="C33" s="14"/>
      <c r="D33" s="87"/>
      <c r="E33" s="115"/>
      <c r="F33" s="127"/>
      <c r="G33" s="120"/>
      <c r="H33" s="15"/>
    </row>
    <row r="34" spans="1:8" ht="15.75" x14ac:dyDescent="0.25">
      <c r="A34" s="85" t="s">
        <v>85</v>
      </c>
      <c r="B34" s="13"/>
      <c r="C34" s="14"/>
      <c r="D34" s="87">
        <v>6</v>
      </c>
      <c r="E34" s="115">
        <v>3528320</v>
      </c>
      <c r="F34" s="127">
        <v>272846</v>
      </c>
      <c r="G34" s="120">
        <f>F34/E34</f>
        <v>7.7330287502267364E-2</v>
      </c>
      <c r="H34" s="15"/>
    </row>
    <row r="35" spans="1:8" x14ac:dyDescent="0.2">
      <c r="A35" s="16" t="s">
        <v>28</v>
      </c>
      <c r="B35" s="13"/>
      <c r="C35" s="14"/>
      <c r="D35" s="91"/>
      <c r="E35" s="115"/>
      <c r="F35" s="127"/>
      <c r="G35" s="121"/>
      <c r="H35" s="15"/>
    </row>
    <row r="36" spans="1:8" x14ac:dyDescent="0.2">
      <c r="A36" s="16" t="s">
        <v>47</v>
      </c>
      <c r="B36" s="13"/>
      <c r="C36" s="14"/>
      <c r="D36" s="91"/>
      <c r="E36" s="115"/>
      <c r="F36" s="127">
        <v>500</v>
      </c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53</v>
      </c>
      <c r="E39" s="96">
        <f>SUM(E9:E38)</f>
        <v>12791333</v>
      </c>
      <c r="F39" s="96">
        <f>SUM(F9:F38)</f>
        <v>2212314.4500000002</v>
      </c>
      <c r="G39" s="122">
        <f>F39/E39</f>
        <v>0.1729541752997909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157</v>
      </c>
      <c r="E44" s="88">
        <v>24641768.199999999</v>
      </c>
      <c r="F44" s="88">
        <v>1275941.1499999999</v>
      </c>
      <c r="G44" s="120">
        <f>1-(+F44/E44)</f>
        <v>0.9482203898825734</v>
      </c>
      <c r="H44" s="15"/>
    </row>
    <row r="45" spans="1:8" ht="15.75" x14ac:dyDescent="0.25">
      <c r="A45" s="27" t="s">
        <v>37</v>
      </c>
      <c r="B45" s="28"/>
      <c r="C45" s="14"/>
      <c r="D45" s="87">
        <v>10</v>
      </c>
      <c r="E45" s="88">
        <v>3611561.51</v>
      </c>
      <c r="F45" s="88">
        <v>210711.63</v>
      </c>
      <c r="G45" s="120">
        <f t="shared" ref="G45:G54" si="1">1-(+F45/E45)</f>
        <v>0.94165636403628639</v>
      </c>
      <c r="H45" s="15"/>
    </row>
    <row r="46" spans="1:8" ht="15.75" x14ac:dyDescent="0.25">
      <c r="A46" s="27" t="s">
        <v>38</v>
      </c>
      <c r="B46" s="28"/>
      <c r="C46" s="14"/>
      <c r="D46" s="87">
        <v>158</v>
      </c>
      <c r="E46" s="88">
        <v>18637465.43</v>
      </c>
      <c r="F46" s="88">
        <v>948526.63</v>
      </c>
      <c r="G46" s="120">
        <f t="shared" si="1"/>
        <v>0.94910645798042936</v>
      </c>
      <c r="H46" s="15"/>
    </row>
    <row r="47" spans="1:8" ht="15.75" x14ac:dyDescent="0.25">
      <c r="A47" s="27" t="s">
        <v>39</v>
      </c>
      <c r="B47" s="28"/>
      <c r="C47" s="14"/>
      <c r="D47" s="87">
        <v>2</v>
      </c>
      <c r="E47" s="88">
        <v>435296.5</v>
      </c>
      <c r="F47" s="88">
        <v>32523</v>
      </c>
      <c r="G47" s="120">
        <f t="shared" si="1"/>
        <v>0.92528540891093769</v>
      </c>
      <c r="H47" s="15"/>
    </row>
    <row r="48" spans="1:8" ht="15.75" x14ac:dyDescent="0.25">
      <c r="A48" s="27" t="s">
        <v>40</v>
      </c>
      <c r="B48" s="28"/>
      <c r="C48" s="14"/>
      <c r="D48" s="87">
        <v>114</v>
      </c>
      <c r="E48" s="88">
        <v>17067768.129999999</v>
      </c>
      <c r="F48" s="88">
        <v>1073623.5900000001</v>
      </c>
      <c r="G48" s="120">
        <f t="shared" si="1"/>
        <v>0.93709642749874877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11</v>
      </c>
      <c r="E50" s="88">
        <v>2078060</v>
      </c>
      <c r="F50" s="88">
        <v>74655</v>
      </c>
      <c r="G50" s="120">
        <f t="shared" si="1"/>
        <v>0.96407466579405787</v>
      </c>
      <c r="H50" s="15"/>
    </row>
    <row r="51" spans="1:8" ht="15.75" x14ac:dyDescent="0.25">
      <c r="A51" s="27" t="s">
        <v>43</v>
      </c>
      <c r="B51" s="28"/>
      <c r="C51" s="14"/>
      <c r="D51" s="87">
        <v>4</v>
      </c>
      <c r="E51" s="88">
        <v>1078950</v>
      </c>
      <c r="F51" s="88">
        <v>32215</v>
      </c>
      <c r="G51" s="120">
        <f t="shared" si="1"/>
        <v>0.97014226794568792</v>
      </c>
      <c r="H51" s="15"/>
    </row>
    <row r="52" spans="1:8" ht="15.75" x14ac:dyDescent="0.25">
      <c r="A52" s="54" t="s">
        <v>44</v>
      </c>
      <c r="B52" s="28"/>
      <c r="C52" s="14"/>
      <c r="D52" s="87">
        <v>2</v>
      </c>
      <c r="E52" s="88">
        <v>266325</v>
      </c>
      <c r="F52" s="88">
        <v>25775</v>
      </c>
      <c r="G52" s="120">
        <f t="shared" si="1"/>
        <v>0.90321975030507839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1464</v>
      </c>
      <c r="E54" s="88">
        <v>101107544.12</v>
      </c>
      <c r="F54" s="88">
        <v>12008564.5</v>
      </c>
      <c r="G54" s="120">
        <f t="shared" si="1"/>
        <v>0.88122978750480208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1922</v>
      </c>
      <c r="E62" s="96">
        <f>SUM(E44:E61)</f>
        <v>168924738.88999999</v>
      </c>
      <c r="F62" s="96">
        <f>SUM(F44:F61)</f>
        <v>15682535.5</v>
      </c>
      <c r="G62" s="126">
        <f>1-(+F62/E62)</f>
        <v>0.90716258848141762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17894849.949999999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2013-01-09T15:16:35Z</cp:lastPrinted>
  <dcterms:created xsi:type="dcterms:W3CDTF">2012-06-07T14:04:25Z</dcterms:created>
  <dcterms:modified xsi:type="dcterms:W3CDTF">2019-07-09T20:58:01Z</dcterms:modified>
</cp:coreProperties>
</file>