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-210" yWindow="135" windowWidth="7845" windowHeight="4080"/>
  </bookViews>
  <sheets>
    <sheet name="ARG" sheetId="1" r:id="rId1"/>
    <sheet name="LADYLUCK" sheetId="2" r:id="rId2"/>
    <sheet name="HOLLYWOOD" sheetId="3" r:id="rId3"/>
    <sheet name="HARNKC" sheetId="4" r:id="rId4"/>
    <sheet name="ISLE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TOTALS'!$A$1:$C$20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9" i="14"/>
  <c r="G48" i="14"/>
  <c r="G47" i="14"/>
  <c r="G46" i="14"/>
  <c r="G44" i="14"/>
  <c r="F39" i="14"/>
  <c r="G39" i="14"/>
  <c r="E39" i="14"/>
  <c r="D39" i="14"/>
  <c r="G31" i="14"/>
  <c r="G30" i="14"/>
  <c r="G29" i="14"/>
  <c r="G28" i="14"/>
  <c r="G26" i="14"/>
  <c r="G25" i="14"/>
  <c r="G24" i="14"/>
  <c r="G19" i="14"/>
  <c r="G15" i="14"/>
  <c r="G14" i="14"/>
  <c r="G10" i="14"/>
  <c r="F60" i="12"/>
  <c r="E60" i="12"/>
  <c r="G60" i="12"/>
  <c r="D60" i="12"/>
  <c r="G53" i="12"/>
  <c r="G50" i="12"/>
  <c r="G48" i="12"/>
  <c r="G46" i="12"/>
  <c r="G44" i="12"/>
  <c r="F39" i="12"/>
  <c r="F62" i="12"/>
  <c r="G39" i="12"/>
  <c r="E39" i="12"/>
  <c r="D39" i="12"/>
  <c r="G34" i="12"/>
  <c r="G33" i="12"/>
  <c r="G32" i="12"/>
  <c r="G31" i="12"/>
  <c r="G18" i="12"/>
  <c r="G17" i="12"/>
  <c r="F60" i="7"/>
  <c r="F62" i="7"/>
  <c r="E60" i="7"/>
  <c r="G60" i="7"/>
  <c r="D60" i="7"/>
  <c r="G53" i="7"/>
  <c r="G50" i="7"/>
  <c r="G48" i="7"/>
  <c r="G47" i="7"/>
  <c r="G46" i="7"/>
  <c r="G44" i="7"/>
  <c r="F39" i="7"/>
  <c r="G39" i="7"/>
  <c r="E39" i="7"/>
  <c r="D39" i="7"/>
  <c r="G31" i="7"/>
  <c r="G25" i="7"/>
  <c r="G18" i="7"/>
  <c r="G17" i="7"/>
  <c r="G15" i="7"/>
  <c r="G14" i="7"/>
  <c r="G9" i="7"/>
  <c r="F62" i="10"/>
  <c r="F64" i="10"/>
  <c r="E62" i="10"/>
  <c r="G62" i="10"/>
  <c r="D62" i="10"/>
  <c r="G54" i="10"/>
  <c r="G52" i="10"/>
  <c r="G50" i="10"/>
  <c r="G49" i="10"/>
  <c r="G48" i="10"/>
  <c r="G47" i="10"/>
  <c r="G46" i="10"/>
  <c r="G44" i="10"/>
  <c r="F39" i="10"/>
  <c r="E39" i="10"/>
  <c r="G39" i="10"/>
  <c r="D39" i="10"/>
  <c r="G34" i="10"/>
  <c r="G33" i="10"/>
  <c r="G31" i="10"/>
  <c r="G30" i="10"/>
  <c r="G29" i="10"/>
  <c r="G28" i="10"/>
  <c r="G26" i="10"/>
  <c r="G25" i="10"/>
  <c r="G24" i="10"/>
  <c r="G21" i="10"/>
  <c r="G19" i="10"/>
  <c r="G17" i="10"/>
  <c r="G15" i="10"/>
  <c r="G12" i="10"/>
  <c r="G10" i="10"/>
  <c r="F62" i="9"/>
  <c r="F64" i="9"/>
  <c r="E62" i="9"/>
  <c r="G62" i="9"/>
  <c r="D62" i="9"/>
  <c r="G54" i="9"/>
  <c r="G52" i="9"/>
  <c r="G51" i="9"/>
  <c r="G50" i="9"/>
  <c r="G48" i="9"/>
  <c r="G47" i="9"/>
  <c r="G46" i="9"/>
  <c r="G45" i="9"/>
  <c r="G44" i="9"/>
  <c r="F39" i="9"/>
  <c r="E39" i="9"/>
  <c r="G39" i="9"/>
  <c r="D39" i="9"/>
  <c r="G34" i="9"/>
  <c r="G32" i="9"/>
  <c r="G30" i="9"/>
  <c r="G29" i="9"/>
  <c r="G25" i="9"/>
  <c r="G24" i="9"/>
  <c r="G23" i="9"/>
  <c r="G21" i="9"/>
  <c r="G19" i="9"/>
  <c r="G18" i="9"/>
  <c r="G17" i="9"/>
  <c r="G13" i="9"/>
  <c r="G11" i="9"/>
  <c r="G10" i="9"/>
  <c r="G9" i="9"/>
  <c r="F61" i="11"/>
  <c r="F63" i="11"/>
  <c r="E61" i="11"/>
  <c r="D61" i="11"/>
  <c r="G54" i="11"/>
  <c r="G52" i="11"/>
  <c r="G51" i="11"/>
  <c r="G50" i="11"/>
  <c r="G49" i="11"/>
  <c r="G48" i="11"/>
  <c r="G47" i="11"/>
  <c r="G46" i="11"/>
  <c r="G44" i="11"/>
  <c r="F39" i="11"/>
  <c r="G39" i="11"/>
  <c r="E39" i="11"/>
  <c r="D39" i="11"/>
  <c r="G34" i="11"/>
  <c r="G30" i="11"/>
  <c r="G25" i="11"/>
  <c r="G23" i="11"/>
  <c r="G22" i="11"/>
  <c r="G18" i="11"/>
  <c r="G15" i="11"/>
  <c r="G13" i="11"/>
  <c r="G10" i="11"/>
  <c r="F61" i="8"/>
  <c r="F63" i="8"/>
  <c r="E61" i="8"/>
  <c r="D61" i="8"/>
  <c r="G54" i="8"/>
  <c r="G53" i="8"/>
  <c r="G52" i="8"/>
  <c r="G51" i="8"/>
  <c r="G50" i="8"/>
  <c r="G48" i="8"/>
  <c r="G47" i="8"/>
  <c r="G46" i="8"/>
  <c r="G45" i="8"/>
  <c r="G44" i="8"/>
  <c r="G39" i="8"/>
  <c r="F39" i="8"/>
  <c r="E39" i="8"/>
  <c r="D39" i="8"/>
  <c r="G34" i="8"/>
  <c r="G33" i="8"/>
  <c r="G31" i="8"/>
  <c r="G28" i="8"/>
  <c r="G26" i="8"/>
  <c r="G25" i="8"/>
  <c r="G22" i="8"/>
  <c r="G21" i="8"/>
  <c r="G19" i="8"/>
  <c r="G18" i="8"/>
  <c r="G16" i="8"/>
  <c r="G14" i="8"/>
  <c r="G13" i="8"/>
  <c r="G12" i="8"/>
  <c r="G11" i="8"/>
  <c r="G10" i="8"/>
  <c r="F61" i="6"/>
  <c r="F63" i="6"/>
  <c r="E61" i="6"/>
  <c r="D61" i="6"/>
  <c r="G55" i="6"/>
  <c r="G54" i="6"/>
  <c r="G53" i="6"/>
  <c r="G52" i="6"/>
  <c r="G51" i="6"/>
  <c r="G50" i="6"/>
  <c r="G48" i="6"/>
  <c r="G47" i="6"/>
  <c r="G46" i="6"/>
  <c r="G45" i="6"/>
  <c r="G44" i="6"/>
  <c r="F39" i="6"/>
  <c r="G39" i="6"/>
  <c r="E39" i="6"/>
  <c r="D39" i="6"/>
  <c r="G34" i="6"/>
  <c r="G33" i="6"/>
  <c r="G32" i="6"/>
  <c r="G30" i="6"/>
  <c r="G29" i="6"/>
  <c r="G28" i="6"/>
  <c r="G26" i="6"/>
  <c r="G25" i="6"/>
  <c r="G22" i="6"/>
  <c r="G21" i="6"/>
  <c r="G20" i="6"/>
  <c r="G19" i="6"/>
  <c r="G18" i="6"/>
  <c r="G16" i="6"/>
  <c r="G15" i="6"/>
  <c r="G13" i="6"/>
  <c r="G11" i="6"/>
  <c r="F61" i="5"/>
  <c r="B13" i="13"/>
  <c r="E61" i="5"/>
  <c r="D61" i="5"/>
  <c r="G55" i="5"/>
  <c r="G54" i="5"/>
  <c r="G50" i="5"/>
  <c r="G48" i="5"/>
  <c r="G46" i="5"/>
  <c r="G44" i="5"/>
  <c r="F39" i="5"/>
  <c r="G39" i="5"/>
  <c r="E39" i="5"/>
  <c r="D39" i="5"/>
  <c r="G25" i="5"/>
  <c r="G24" i="5"/>
  <c r="G23" i="5"/>
  <c r="G18" i="5"/>
  <c r="G13" i="5"/>
  <c r="G12" i="5"/>
  <c r="G10" i="5"/>
  <c r="F62" i="4"/>
  <c r="F64" i="4"/>
  <c r="E62" i="4"/>
  <c r="G62" i="4"/>
  <c r="D62" i="4"/>
  <c r="G55" i="4"/>
  <c r="G54" i="4"/>
  <c r="G53" i="4"/>
  <c r="G52" i="4"/>
  <c r="G51" i="4"/>
  <c r="G50" i="4"/>
  <c r="G49" i="4"/>
  <c r="G48" i="4"/>
  <c r="G47" i="4"/>
  <c r="G46" i="4"/>
  <c r="G45" i="4"/>
  <c r="F40" i="4"/>
  <c r="G40" i="4"/>
  <c r="E40" i="4"/>
  <c r="D40" i="4"/>
  <c r="G35" i="4"/>
  <c r="G33" i="4"/>
  <c r="G31" i="4"/>
  <c r="G29" i="4"/>
  <c r="G28" i="4"/>
  <c r="G27" i="4"/>
  <c r="G25" i="4"/>
  <c r="G24" i="4"/>
  <c r="G23" i="4"/>
  <c r="G22" i="4"/>
  <c r="G19" i="4"/>
  <c r="G18" i="4"/>
  <c r="G17" i="4"/>
  <c r="G14" i="4"/>
  <c r="G12" i="4"/>
  <c r="G11" i="4"/>
  <c r="G10" i="4"/>
  <c r="F62" i="3"/>
  <c r="F64" i="3"/>
  <c r="E62" i="3"/>
  <c r="D62" i="3"/>
  <c r="G55" i="3"/>
  <c r="G54" i="3"/>
  <c r="G53" i="3"/>
  <c r="G51" i="3"/>
  <c r="G50" i="3"/>
  <c r="G49" i="3"/>
  <c r="G48" i="3"/>
  <c r="G47" i="3"/>
  <c r="G46" i="3"/>
  <c r="G45" i="3"/>
  <c r="F40" i="3"/>
  <c r="G40" i="3"/>
  <c r="E40" i="3"/>
  <c r="D40" i="3"/>
  <c r="G35" i="3"/>
  <c r="G34" i="3"/>
  <c r="G33" i="3"/>
  <c r="G30" i="3"/>
  <c r="G29" i="3"/>
  <c r="G27" i="3"/>
  <c r="G25" i="3"/>
  <c r="G24" i="3"/>
  <c r="G23" i="3"/>
  <c r="G22" i="3"/>
  <c r="G20" i="3"/>
  <c r="G19" i="3"/>
  <c r="G18" i="3"/>
  <c r="G17" i="3"/>
  <c r="G14" i="3"/>
  <c r="G13" i="3"/>
  <c r="G12" i="3"/>
  <c r="G11" i="3"/>
  <c r="G9" i="3"/>
  <c r="F60" i="2"/>
  <c r="E60" i="2"/>
  <c r="G60" i="2"/>
  <c r="D60" i="2"/>
  <c r="G53" i="2"/>
  <c r="G50" i="2"/>
  <c r="G48" i="2"/>
  <c r="G47" i="2"/>
  <c r="G46" i="2"/>
  <c r="G44" i="2"/>
  <c r="F39" i="2"/>
  <c r="F62" i="2"/>
  <c r="E39" i="2"/>
  <c r="D39" i="2"/>
  <c r="B6" i="13"/>
  <c r="G32" i="2"/>
  <c r="G30" i="2"/>
  <c r="G29" i="2"/>
  <c r="G25" i="2"/>
  <c r="G18" i="2"/>
  <c r="F60" i="1"/>
  <c r="F62" i="1"/>
  <c r="E60" i="1"/>
  <c r="G60" i="1"/>
  <c r="D60" i="1"/>
  <c r="B11" i="13"/>
  <c r="G53" i="1"/>
  <c r="G52" i="1"/>
  <c r="G50" i="1"/>
  <c r="G49" i="1"/>
  <c r="G48" i="1"/>
  <c r="G47" i="1"/>
  <c r="G46" i="1"/>
  <c r="G45" i="1"/>
  <c r="G44" i="1"/>
  <c r="F39" i="1"/>
  <c r="E39" i="1"/>
  <c r="G39" i="1" s="1"/>
  <c r="D39" i="1"/>
  <c r="G34" i="1"/>
  <c r="G33" i="1"/>
  <c r="G31" i="1"/>
  <c r="G30" i="1"/>
  <c r="G29" i="1"/>
  <c r="G25" i="1"/>
  <c r="G24" i="1"/>
  <c r="G23" i="1"/>
  <c r="G20" i="1"/>
  <c r="G18" i="1"/>
  <c r="G15" i="1"/>
  <c r="G13" i="1"/>
  <c r="G11" i="1"/>
  <c r="A3" i="14"/>
  <c r="A4" i="13"/>
  <c r="A3" i="12"/>
  <c r="A3" i="11"/>
  <c r="A3" i="10"/>
  <c r="A3" i="9"/>
  <c r="A3" i="8"/>
  <c r="A3" i="7"/>
  <c r="A3" i="6"/>
  <c r="A3" i="5"/>
  <c r="A3" i="4"/>
  <c r="A3" i="3"/>
  <c r="A3" i="2"/>
  <c r="G61" i="14"/>
  <c r="G61" i="8"/>
  <c r="G61" i="5"/>
  <c r="G62" i="3"/>
  <c r="B7" i="13"/>
  <c r="B9" i="13" s="1"/>
  <c r="G61" i="11"/>
  <c r="G39" i="2"/>
  <c r="F63" i="5"/>
  <c r="B12" i="13"/>
  <c r="B14" i="13"/>
  <c r="G61" i="6"/>
  <c r="B8" i="13"/>
  <c r="B16" i="13"/>
</calcChain>
</file>

<file path=xl/sharedStrings.xml><?xml version="1.0" encoding="utf-8"?>
<sst xmlns="http://schemas.openxmlformats.org/spreadsheetml/2006/main" count="931" uniqueCount="150">
  <si>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</si>
  <si>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</si>
  <si>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</si>
  <si>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</si>
  <si>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</si>
  <si>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</si>
  <si>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</si>
  <si>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</si>
  <si>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</si>
  <si>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</si>
  <si>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</si>
  <si>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</si>
  <si>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</si>
  <si>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</si>
  <si>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</si>
  <si>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</si>
  <si>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</si>
  <si>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</si>
  <si>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</si>
  <si>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</si>
  <si>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</si>
  <si>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</si>
  <si>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</si>
  <si>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</si>
  <si>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</si>
  <si>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</si>
  <si>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</si>
  <si>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</si>
  <si>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</si>
  <si>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</si>
  <si>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</si>
  <si>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</si>
  <si>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</si>
  <si>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>SLOT</t>
  </si>
  <si>
    <t>HANDLE</t>
  </si>
  <si>
    <t>PAYOUT % (1)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</si>
  <si>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</si>
  <si>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</si>
  <si>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</si>
  <si>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</si>
  <si>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</si>
  <si>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</si>
  <si>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</si>
  <si>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</si>
  <si>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</si>
  <si>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</si>
  <si>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</si>
  <si>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</si>
  <si>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</si>
  <si>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</si>
  <si>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</si>
  <si>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</si>
  <si>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</si>
  <si>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</si>
  <si>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BOAT:  ISLE OF CAPRI-LADY LUCK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</si>
  <si>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</si>
  <si>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</si>
  <si>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</si>
  <si>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</si>
  <si>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</si>
  <si>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</si>
  <si>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</si>
  <si>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</si>
  <si>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</si>
  <si>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</si>
  <si>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</si>
  <si>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</si>
  <si>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>BOAT:     HARRAHS N. KANSAS CITY</t>
  </si>
  <si>
    <t>BOAT:    ISLE OF CAPRI - KC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</si>
  <si>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</si>
  <si>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</si>
  <si>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</si>
  <si>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</si>
  <si>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</si>
  <si>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AMERISTAR KC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</si>
  <si>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</si>
  <si>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</si>
  <si>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</si>
  <si>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</si>
  <si>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</si>
  <si>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</si>
  <si>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</si>
  <si>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</si>
  <si>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Ten Hand Holdem</t>
  </si>
  <si>
    <t xml:space="preserve">   EZ Pai Gow Poker</t>
  </si>
  <si>
    <t xml:space="preserve">   EZ Baccarat</t>
  </si>
  <si>
    <t>BOAT:     RIVER CITY</t>
  </si>
  <si>
    <t xml:space="preserve">   Bonus Craps</t>
  </si>
  <si>
    <t xml:space="preserve">   Let It Ride 3 Card Bonus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</si>
  <si>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</si>
  <si>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</si>
  <si>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</si>
  <si>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</si>
  <si>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</si>
  <si>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</si>
  <si>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</si>
  <si>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</si>
  <si>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</si>
  <si>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</si>
  <si>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</si>
  <si>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</si>
  <si>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</si>
  <si>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</si>
  <si>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Three Card Poker Progressive</t>
  </si>
  <si>
    <t xml:space="preserve">   Lunar Poker</t>
  </si>
  <si>
    <t>BOAT: ISLE OF CAPRI-CAPE GIRARDEAU</t>
  </si>
  <si>
    <t xml:space="preserve">   Super 7</t>
  </si>
  <si>
    <t xml:space="preserve">   Three Card Poker</t>
  </si>
  <si>
    <t xml:space="preserve">   Bix Six Wheel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</si>
  <si>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</si>
  <si>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</si>
  <si>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</si>
  <si>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</si>
  <si>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</si>
  <si>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</si>
  <si>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</si>
  <si>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</si>
  <si>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</si>
  <si>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</si>
  <si>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</si>
  <si>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</si>
  <si>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</si>
  <si>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</si>
  <si>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</si>
  <si>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</si>
  <si>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</si>
  <si>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</si>
  <si>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Four Card Prime</t>
  </si>
  <si>
    <t xml:space="preserve">   4 Card Frenzy</t>
  </si>
  <si>
    <t xml:space="preserve">   Cajun Stud Poker</t>
  </si>
  <si>
    <t xml:space="preserve">   Cajun Stud</t>
  </si>
  <si>
    <t xml:space="preserve">   Mini Bac Dragon Bonus</t>
  </si>
  <si>
    <t xml:space="preserve">   Heads Up Hold'em</t>
  </si>
  <si>
    <t xml:space="preserve">   Pick Em &amp; Bet Em</t>
  </si>
  <si>
    <t xml:space="preserve">   21 plus 3 Extreme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</si>
  <si>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</si>
  <si>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</si>
  <si>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</si>
  <si>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</si>
  <si>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Free Bet Blackjack</t>
  </si>
  <si>
    <t xml:space="preserve">   Sic Bo</t>
  </si>
  <si>
    <t xml:space="preserve">   DJ Wild Poker</t>
  </si>
  <si>
    <t xml:space="preserve">   Fortune 7</t>
  </si>
  <si>
    <t xml:space="preserve">   Dai Baccarat</t>
  </si>
  <si>
    <t xml:space="preserve">   Dai Bac</t>
  </si>
  <si>
    <t xml:space="preserve">   Four Card Frenzy</t>
  </si>
  <si>
    <t xml:space="preserve">   Criss Cross Poker</t>
  </si>
  <si>
    <t>MONTH ENDED:   OCTOBER 2018</t>
  </si>
  <si>
    <t xml:space="preserve">   Straw Poker</t>
  </si>
  <si>
    <t>TABLEDROP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</si>
</sst>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6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sz val="11"/>
      <name val="Arial"/>
    </font>
    <font>
      <b/>
      <sz val="12"/>
      <name val="Arial"/>
    </font>
    <font>
      <b/>
      <sz val="11"/>
      <name val="Arial"/>
    </font>
    <font>
      <sz val="10"/>
      <name val="Arial"/>
    </font>
    <font>
      <sz val="14"/>
      <name val="Arial"/>
    </font>
    <font>
      <b/>
      <sz val="11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4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10" fillId="0" borderId="3" xfId="0" applyNumberFormat="1" applyFont="1" applyBorder="1" applyAlignment="1"/>
    <xf numFmtId="0" fontId="10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1" fillId="0" borderId="1" xfId="0" applyNumberFormat="1" applyFont="1" applyBorder="1" applyAlignment="1">
      <alignment horizontal="left"/>
    </xf>
    <xf numFmtId="0" fontId="11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2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10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1" fillId="0" borderId="0" xfId="0" applyNumberFormat="1" applyFont="1" applyAlignment="1"/>
    <xf numFmtId="0" fontId="13" fillId="0" borderId="0" xfId="0" applyNumberFormat="1" applyFont="1" applyAlignment="1"/>
    <xf numFmtId="4" fontId="11" fillId="0" borderId="0" xfId="0" applyNumberFormat="1" applyFont="1" applyAlignment="1">
      <alignment horizontal="right"/>
    </xf>
    <xf numFmtId="0" fontId="11" fillId="0" borderId="0" xfId="0" applyFont="1" applyAlignment="1"/>
    <xf numFmtId="0" fontId="13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4" fillId="0" borderId="0" xfId="0" applyFont="1" applyAlignment="1"/>
    <xf numFmtId="164" fontId="11" fillId="0" borderId="0" xfId="0" applyNumberFormat="1" applyFont="1" applyAlignment="1"/>
    <xf numFmtId="4" fontId="11" fillId="0" borderId="0" xfId="0" applyNumberFormat="1" applyFont="1" applyAlignme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 applyAlignment="1"/>
    <xf numFmtId="0" fontId="15" fillId="0" borderId="0" xfId="0" applyFont="1" applyAlignment="1"/>
    <xf numFmtId="0" fontId="16" fillId="0" borderId="0" xfId="0" applyFont="1" applyAlignment="1"/>
    <xf numFmtId="0" fontId="7" fillId="0" borderId="0" xfId="0" applyFont="1" applyAlignment="1"/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6" fillId="2" borderId="2" xfId="0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17" fillId="0" borderId="4" xfId="0" applyNumberFormat="1" applyFont="1" applyBorder="1" applyAlignment="1"/>
    <xf numFmtId="3" fontId="14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/>
    <xf numFmtId="0" fontId="17" fillId="0" borderId="7" xfId="0" applyNumberFormat="1" applyFont="1" applyBorder="1" applyAlignment="1"/>
    <xf numFmtId="4" fontId="14" fillId="0" borderId="3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17" fillId="4" borderId="7" xfId="0" applyNumberFormat="1" applyFont="1" applyFill="1" applyBorder="1" applyAlignment="1"/>
    <xf numFmtId="4" fontId="13" fillId="4" borderId="3" xfId="0" applyNumberFormat="1" applyFont="1" applyFill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164" fontId="14" fillId="4" borderId="3" xfId="0" applyNumberFormat="1" applyFont="1" applyFill="1" applyBorder="1" applyAlignment="1">
      <alignment horizontal="center"/>
    </xf>
    <xf numFmtId="0" fontId="14" fillId="0" borderId="8" xfId="0" applyNumberFormat="1" applyFont="1" applyBorder="1" applyAlignment="1"/>
    <xf numFmtId="0" fontId="13" fillId="0" borderId="8" xfId="0" applyNumberFormat="1" applyFont="1" applyBorder="1" applyAlignment="1"/>
    <xf numFmtId="0" fontId="15" fillId="0" borderId="0" xfId="0" applyNumberFormat="1" applyFont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3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9" fillId="0" borderId="0" xfId="0" applyNumberFormat="1" applyFont="1" applyAlignment="1"/>
    <xf numFmtId="0" fontId="6" fillId="0" borderId="3" xfId="0" applyNumberFormat="1" applyFont="1" applyBorder="1" applyAlignment="1"/>
    <xf numFmtId="0" fontId="9" fillId="0" borderId="3" xfId="0" applyNumberFormat="1" applyFont="1" applyBorder="1" applyAlignment="1" applyProtection="1">
      <protection locked="0"/>
    </xf>
    <xf numFmtId="0" fontId="6" fillId="0" borderId="3" xfId="0" applyNumberFormat="1" applyFont="1" applyBorder="1" applyAlignment="1" applyProtection="1">
      <protection locked="0"/>
    </xf>
    <xf numFmtId="0" fontId="6" fillId="2" borderId="9" xfId="0" applyNumberFormat="1" applyFont="1" applyFill="1" applyBorder="1" applyAlignment="1" applyProtection="1">
      <alignment horizontal="left"/>
      <protection locked="0"/>
    </xf>
    <xf numFmtId="3" fontId="20" fillId="0" borderId="3" xfId="0" applyNumberFormat="1" applyFont="1" applyBorder="1" applyAlignment="1" applyProtection="1">
      <alignment horizontal="center"/>
      <protection locked="0"/>
    </xf>
    <xf numFmtId="40" fontId="20" fillId="0" borderId="3" xfId="0" applyNumberFormat="1" applyFont="1" applyBorder="1" applyAlignment="1" applyProtection="1">
      <protection locked="0"/>
    </xf>
    <xf numFmtId="164" fontId="20" fillId="0" borderId="3" xfId="0" applyNumberFormat="1" applyFont="1" applyBorder="1" applyAlignment="1" applyProtection="1">
      <protection locked="0"/>
    </xf>
    <xf numFmtId="4" fontId="20" fillId="0" borderId="3" xfId="0" applyNumberFormat="1" applyFont="1" applyBorder="1" applyAlignment="1" applyProtection="1">
      <protection locked="0"/>
    </xf>
    <xf numFmtId="3" fontId="20" fillId="3" borderId="3" xfId="0" applyNumberFormat="1" applyFont="1" applyFill="1" applyBorder="1" applyAlignment="1" applyProtection="1">
      <alignment horizontal="center"/>
      <protection locked="0"/>
    </xf>
    <xf numFmtId="4" fontId="20" fillId="2" borderId="3" xfId="0" applyNumberFormat="1" applyFont="1" applyFill="1" applyBorder="1" applyAlignment="1" applyProtection="1">
      <protection locked="0"/>
    </xf>
    <xf numFmtId="164" fontId="20" fillId="3" borderId="3" xfId="0" applyNumberFormat="1" applyFont="1" applyFill="1" applyBorder="1" applyAlignment="1" applyProtection="1">
      <protection locked="0"/>
    </xf>
    <xf numFmtId="4" fontId="20" fillId="3" borderId="3" xfId="0" applyNumberFormat="1" applyFont="1" applyFill="1" applyBorder="1" applyAlignment="1" applyProtection="1">
      <protection locked="0"/>
    </xf>
    <xf numFmtId="3" fontId="21" fillId="2" borderId="3" xfId="0" applyNumberFormat="1" applyFont="1" applyFill="1" applyBorder="1" applyAlignment="1">
      <alignment horizontal="center"/>
    </xf>
    <xf numFmtId="4" fontId="21" fillId="2" borderId="3" xfId="0" applyNumberFormat="1" applyFont="1" applyFill="1" applyBorder="1" applyAlignment="1"/>
    <xf numFmtId="164" fontId="21" fillId="0" borderId="3" xfId="0" applyNumberFormat="1" applyFont="1" applyBorder="1" applyAlignment="1" applyProtection="1">
      <protection locked="0"/>
    </xf>
    <xf numFmtId="0" fontId="22" fillId="0" borderId="1" xfId="0" applyNumberFormat="1" applyFont="1" applyBorder="1" applyAlignment="1">
      <alignment horizontal="center"/>
    </xf>
    <xf numFmtId="4" fontId="22" fillId="0" borderId="1" xfId="0" applyNumberFormat="1" applyFont="1" applyBorder="1" applyAlignment="1"/>
    <xf numFmtId="4" fontId="22" fillId="0" borderId="1" xfId="0" applyNumberFormat="1" applyFont="1" applyBorder="1" applyAlignment="1">
      <alignment horizontal="centerContinuous"/>
    </xf>
    <xf numFmtId="0" fontId="22" fillId="2" borderId="0" xfId="0" applyNumberFormat="1" applyFont="1" applyFill="1" applyAlignment="1">
      <alignment horizontal="center"/>
    </xf>
    <xf numFmtId="4" fontId="22" fillId="0" borderId="0" xfId="0" applyNumberFormat="1" applyFont="1" applyAlignment="1"/>
    <xf numFmtId="4" fontId="22" fillId="0" borderId="0" xfId="0" applyNumberFormat="1" applyFont="1" applyAlignment="1">
      <alignment horizontal="centerContinuous"/>
    </xf>
    <xf numFmtId="0" fontId="22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0" fontId="23" fillId="0" borderId="1" xfId="0" applyNumberFormat="1" applyFont="1" applyBorder="1" applyAlignment="1"/>
    <xf numFmtId="4" fontId="1" fillId="0" borderId="1" xfId="0" applyNumberFormat="1" applyFont="1" applyBorder="1" applyAlignment="1"/>
    <xf numFmtId="0" fontId="24" fillId="0" borderId="0" xfId="0" applyNumberFormat="1" applyFont="1" applyAlignment="1"/>
    <xf numFmtId="4" fontId="21" fillId="0" borderId="0" xfId="0" applyNumberFormat="1" applyFont="1" applyAlignment="1">
      <alignment horizontal="right"/>
    </xf>
    <xf numFmtId="40" fontId="20" fillId="2" borderId="3" xfId="0" applyNumberFormat="1" applyFont="1" applyFill="1" applyBorder="1" applyAlignment="1" applyProtection="1">
      <protection locked="0"/>
    </xf>
    <xf numFmtId="40" fontId="20" fillId="3" borderId="3" xfId="0" applyNumberFormat="1" applyFont="1" applyFill="1" applyBorder="1" applyAlignment="1" applyProtection="1">
      <protection locked="0"/>
    </xf>
    <xf numFmtId="4" fontId="20" fillId="3" borderId="3" xfId="0" applyNumberFormat="1" applyFont="1" applyFill="1" applyBorder="1" applyAlignment="1" applyProtection="1">
      <alignment horizontal="center"/>
      <protection locked="0"/>
    </xf>
    <xf numFmtId="0" fontId="23" fillId="0" borderId="1" xfId="0" applyNumberFormat="1" applyFont="1" applyBorder="1" applyAlignment="1">
      <alignment horizontal="center"/>
    </xf>
    <xf numFmtId="0" fontId="24" fillId="0" borderId="0" xfId="0" applyNumberFormat="1" applyFont="1" applyAlignment="1">
      <alignment horizontal="center"/>
    </xf>
    <xf numFmtId="40" fontId="20" fillId="5" borderId="3" xfId="0" applyNumberFormat="1" applyFont="1" applyFill="1" applyBorder="1" applyAlignment="1" applyProtection="1">
      <protection locked="0"/>
    </xf>
    <xf numFmtId="10" fontId="20" fillId="0" borderId="3" xfId="0" applyNumberFormat="1" applyFont="1" applyBorder="1" applyAlignment="1" applyProtection="1">
      <protection locked="0"/>
    </xf>
    <xf numFmtId="3" fontId="20" fillId="5" borderId="3" xfId="0" applyNumberFormat="1" applyFont="1" applyFill="1" applyBorder="1" applyAlignment="1" applyProtection="1">
      <alignment horizontal="center"/>
      <protection locked="0"/>
    </xf>
    <xf numFmtId="164" fontId="20" fillId="5" borderId="3" xfId="0" applyNumberFormat="1" applyFont="1" applyFill="1" applyBorder="1" applyAlignment="1" applyProtection="1">
      <protection locked="0"/>
    </xf>
    <xf numFmtId="4" fontId="20" fillId="5" borderId="3" xfId="0" applyNumberFormat="1" applyFont="1" applyFill="1" applyBorder="1" applyAlignment="1" applyProtection="1">
      <protection locked="0"/>
    </xf>
    <xf numFmtId="164" fontId="20" fillId="0" borderId="10" xfId="0" applyNumberFormat="1" applyFont="1" applyBorder="1" applyAlignment="1" applyProtection="1">
      <protection locked="0"/>
    </xf>
    <xf numFmtId="164" fontId="20" fillId="3" borderId="10" xfId="0" applyNumberFormat="1" applyFont="1" applyFill="1" applyBorder="1" applyAlignment="1" applyProtection="1">
      <protection locked="0"/>
    </xf>
    <xf numFmtId="164" fontId="21" fillId="0" borderId="10" xfId="0" applyNumberFormat="1" applyFont="1" applyBorder="1" applyAlignment="1" applyProtection="1">
      <protection locked="0"/>
    </xf>
    <xf numFmtId="4" fontId="22" fillId="0" borderId="0" xfId="0" applyNumberFormat="1" applyFont="1" applyBorder="1" applyAlignment="1">
      <alignment horizontal="centerContinuous"/>
    </xf>
    <xf numFmtId="0" fontId="22" fillId="2" borderId="0" xfId="0" applyNumberFormat="1" applyFont="1" applyFill="1" applyBorder="1" applyAlignment="1">
      <alignment horizontal="center"/>
    </xf>
    <xf numFmtId="4" fontId="22" fillId="0" borderId="11" xfId="0" applyNumberFormat="1" applyFont="1" applyBorder="1" applyAlignment="1">
      <alignment horizontal="centerContinuous"/>
    </xf>
    <xf numFmtId="164" fontId="21" fillId="0" borderId="12" xfId="0" applyNumberFormat="1" applyFont="1" applyBorder="1" applyAlignment="1" applyProtection="1">
      <protection locked="0"/>
    </xf>
    <xf numFmtId="40" fontId="20" fillId="0" borderId="3" xfId="0" applyNumberFormat="1" applyFont="1" applyFill="1" applyBorder="1" applyAlignment="1" applyProtection="1">
      <protection locked="0"/>
    </xf>
    <xf numFmtId="3" fontId="20" fillId="0" borderId="9" xfId="0" applyNumberFormat="1" applyFont="1" applyBorder="1" applyAlignment="1" applyProtection="1">
      <alignment horizontal="center"/>
      <protection locked="0"/>
    </xf>
    <xf numFmtId="40" fontId="20" fillId="0" borderId="9" xfId="0" applyNumberFormat="1" applyFont="1" applyBorder="1" applyAlignment="1" applyProtection="1">
      <protection locked="0"/>
    </xf>
    <xf numFmtId="0" fontId="22" fillId="0" borderId="3" xfId="0" applyNumberFormat="1" applyFont="1" applyBorder="1" applyAlignment="1"/>
    <xf numFmtId="0" fontId="23" fillId="0" borderId="1" xfId="0" applyNumberFormat="1" applyFont="1" applyBorder="1" applyAlignment="1" applyProtection="1">
      <protection locked="0"/>
    </xf>
    <xf numFmtId="0" fontId="25" fillId="0" borderId="3" xfId="0" applyNumberFormat="1" applyFont="1" applyBorder="1" applyAlignment="1" applyProtection="1">
      <protection locked="0"/>
    </xf>
    <xf numFmtId="0" fontId="22" fillId="0" borderId="3" xfId="0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tabSelected="1" showOutlineSymbols="0" zoomScale="87" workbookViewId="0">
      <selection activeCell="A7" sqref="A7:B8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147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149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x14ac:dyDescent="0.25">
      <c r="A11" s="83" t="s">
        <v>121</v>
      </c>
      <c r="B11" s="13"/>
      <c r="C11" s="14"/>
      <c r="D11" s="87">
        <v>4</v>
      </c>
      <c r="E11" s="88">
        <v>898778</v>
      </c>
      <c r="F11" s="88">
        <v>162139.5</v>
      </c>
      <c r="G11" s="89">
        <f>F11/E11</f>
        <v>0.18039994303376361</v>
      </c>
      <c r="H11" s="15"/>
    </row>
    <row r="12" spans="1:8" ht="15.75" x14ac:dyDescent="0.2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x14ac:dyDescent="0.25">
      <c r="A13" s="83" t="s">
        <v>130</v>
      </c>
      <c r="B13" s="13"/>
      <c r="C13" s="14"/>
      <c r="D13" s="87">
        <v>1</v>
      </c>
      <c r="E13" s="88">
        <v>36765</v>
      </c>
      <c r="F13" s="88">
        <v>20648</v>
      </c>
      <c r="G13" s="89">
        <f>F13/E13</f>
        <v>0.56162110703114376</v>
      </c>
      <c r="H13" s="15"/>
    </row>
    <row r="14" spans="1:8" ht="15.75" x14ac:dyDescent="0.25">
      <c r="A14" s="83" t="s">
        <v>57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135</v>
      </c>
      <c r="B15" s="13"/>
      <c r="C15" s="14"/>
      <c r="D15" s="87">
        <v>1</v>
      </c>
      <c r="E15" s="88">
        <v>237921</v>
      </c>
      <c r="F15" s="88">
        <v>34521</v>
      </c>
      <c r="G15" s="89">
        <f>F15/E15</f>
        <v>0.14509438006733327</v>
      </c>
      <c r="H15" s="15"/>
    </row>
    <row r="16" spans="1:8" ht="15.75" x14ac:dyDescent="0.25">
      <c r="A16" s="83" t="s">
        <v>142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13</v>
      </c>
      <c r="B17" s="13"/>
      <c r="C17" s="14"/>
      <c r="D17" s="87"/>
      <c r="E17" s="88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2</v>
      </c>
      <c r="E18" s="88">
        <v>641510</v>
      </c>
      <c r="F18" s="88">
        <v>113013.5</v>
      </c>
      <c r="G18" s="89">
        <f>F18/E18</f>
        <v>0.17616794749886985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16</v>
      </c>
      <c r="B20" s="13"/>
      <c r="C20" s="14"/>
      <c r="D20" s="87">
        <v>1</v>
      </c>
      <c r="E20" s="88">
        <v>841274</v>
      </c>
      <c r="F20" s="88">
        <v>344800.5</v>
      </c>
      <c r="G20" s="89">
        <f t="shared" ref="G20:G25" si="0">F20/E20</f>
        <v>0.40985517203669675</v>
      </c>
      <c r="H20" s="15"/>
    </row>
    <row r="21" spans="1:8" ht="15.75" x14ac:dyDescent="0.25">
      <c r="A21" s="83" t="s">
        <v>144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60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18</v>
      </c>
      <c r="B23" s="13"/>
      <c r="C23" s="14"/>
      <c r="D23" s="87">
        <v>5</v>
      </c>
      <c r="E23" s="88">
        <v>4143269</v>
      </c>
      <c r="F23" s="88">
        <v>556929.5</v>
      </c>
      <c r="G23" s="89">
        <f t="shared" si="0"/>
        <v>0.1344178956278243</v>
      </c>
      <c r="H23" s="15"/>
    </row>
    <row r="24" spans="1:8" ht="15.75" x14ac:dyDescent="0.25">
      <c r="A24" s="83" t="s">
        <v>19</v>
      </c>
      <c r="B24" s="13"/>
      <c r="C24" s="14"/>
      <c r="D24" s="87">
        <v>2</v>
      </c>
      <c r="E24" s="88">
        <v>202066</v>
      </c>
      <c r="F24" s="88">
        <v>80652</v>
      </c>
      <c r="G24" s="89">
        <f t="shared" si="0"/>
        <v>0.39913691566121962</v>
      </c>
      <c r="H24" s="15"/>
    </row>
    <row r="25" spans="1:8" ht="15.75" x14ac:dyDescent="0.25">
      <c r="A25" s="84" t="s">
        <v>20</v>
      </c>
      <c r="B25" s="13"/>
      <c r="C25" s="14"/>
      <c r="D25" s="87">
        <v>3</v>
      </c>
      <c r="E25" s="88">
        <v>516283</v>
      </c>
      <c r="F25" s="88">
        <v>91914.5</v>
      </c>
      <c r="G25" s="89">
        <f t="shared" si="0"/>
        <v>0.17803123480726657</v>
      </c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90">
        <v>54756</v>
      </c>
      <c r="F29" s="90">
        <v>9616</v>
      </c>
      <c r="G29" s="89">
        <f>F29/E29</f>
        <v>0.17561545766673972</v>
      </c>
      <c r="H29" s="15"/>
    </row>
    <row r="30" spans="1:8" ht="15.75" x14ac:dyDescent="0.25">
      <c r="A30" s="85" t="s">
        <v>25</v>
      </c>
      <c r="B30" s="13"/>
      <c r="C30" s="14"/>
      <c r="D30" s="87">
        <v>1</v>
      </c>
      <c r="E30" s="90">
        <v>260364</v>
      </c>
      <c r="F30" s="88">
        <v>90439</v>
      </c>
      <c r="G30" s="89">
        <f>F30/E30</f>
        <v>0.34735600927931665</v>
      </c>
      <c r="H30" s="15"/>
    </row>
    <row r="31" spans="1:8" ht="15.75" x14ac:dyDescent="0.25">
      <c r="A31" s="85" t="s">
        <v>26</v>
      </c>
      <c r="B31" s="13"/>
      <c r="C31" s="14"/>
      <c r="D31" s="87">
        <v>16</v>
      </c>
      <c r="E31" s="90">
        <v>2292239</v>
      </c>
      <c r="F31" s="90">
        <v>625042.5</v>
      </c>
      <c r="G31" s="89">
        <f>F31/E31</f>
        <v>0.27267771816115161</v>
      </c>
      <c r="H31" s="15"/>
    </row>
    <row r="32" spans="1:8" ht="15.75" x14ac:dyDescent="0.25">
      <c r="A32" s="85" t="s">
        <v>137</v>
      </c>
      <c r="B32" s="13"/>
      <c r="C32" s="14"/>
      <c r="D32" s="87"/>
      <c r="E32" s="90"/>
      <c r="F32" s="90"/>
      <c r="G32" s="89"/>
      <c r="H32" s="15"/>
    </row>
    <row r="33" spans="1:8" ht="15.75" x14ac:dyDescent="0.25">
      <c r="A33" s="85" t="s">
        <v>112</v>
      </c>
      <c r="B33" s="13"/>
      <c r="C33" s="14"/>
      <c r="D33" s="87">
        <v>1</v>
      </c>
      <c r="E33" s="90">
        <v>157055</v>
      </c>
      <c r="F33" s="90">
        <v>23577.5</v>
      </c>
      <c r="G33" s="89">
        <f>F33/E33</f>
        <v>0.15012256852694916</v>
      </c>
      <c r="H33" s="15"/>
    </row>
    <row r="34" spans="1:8" ht="15.75" x14ac:dyDescent="0.25">
      <c r="A34" s="85" t="s">
        <v>27</v>
      </c>
      <c r="B34" s="13"/>
      <c r="C34" s="14"/>
      <c r="D34" s="87">
        <v>1</v>
      </c>
      <c r="E34" s="90">
        <v>154129</v>
      </c>
      <c r="F34" s="90">
        <v>45227.5</v>
      </c>
      <c r="G34" s="89">
        <f>F34/E34</f>
        <v>0.29343926191696568</v>
      </c>
      <c r="H34" s="15"/>
    </row>
    <row r="35" spans="1:8" x14ac:dyDescent="0.2">
      <c r="A35" s="16" t="s">
        <v>28</v>
      </c>
      <c r="B35" s="13"/>
      <c r="C35" s="14"/>
      <c r="D35" s="91"/>
      <c r="E35" s="92"/>
      <c r="F35" s="88"/>
      <c r="G35" s="93"/>
      <c r="H35" s="15"/>
    </row>
    <row r="36" spans="1:8" x14ac:dyDescent="0.2">
      <c r="A36" s="16" t="s">
        <v>29</v>
      </c>
      <c r="B36" s="13"/>
      <c r="C36" s="14"/>
      <c r="D36" s="91"/>
      <c r="E36" s="92"/>
      <c r="F36" s="90">
        <v>10</v>
      </c>
      <c r="G36" s="93"/>
      <c r="H36" s="15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39</v>
      </c>
      <c r="E39" s="96">
        <f>SUM(E9:E38)</f>
        <v>10436409</v>
      </c>
      <c r="F39" s="96">
        <f>SUM(F9:F38)</f>
        <v>2198531</v>
      </c>
      <c r="G39" s="97">
        <f>F39/E39</f>
        <v>0.2106597202160245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123</v>
      </c>
      <c r="E44" s="88">
        <v>14238585.9</v>
      </c>
      <c r="F44" s="88">
        <v>864443.31</v>
      </c>
      <c r="G44" s="89">
        <f t="shared" ref="G44:G50" si="1">1-(+F44/E44)</f>
        <v>0.9392886824526584</v>
      </c>
      <c r="H44" s="15"/>
    </row>
    <row r="45" spans="1:8" ht="15.75" x14ac:dyDescent="0.25">
      <c r="A45" s="27" t="s">
        <v>37</v>
      </c>
      <c r="B45" s="28"/>
      <c r="C45" s="14"/>
      <c r="D45" s="87">
        <v>8</v>
      </c>
      <c r="E45" s="88">
        <v>1385135.75</v>
      </c>
      <c r="F45" s="88">
        <v>110378.3</v>
      </c>
      <c r="G45" s="89">
        <f t="shared" si="1"/>
        <v>0.92031228708088719</v>
      </c>
      <c r="H45" s="15"/>
    </row>
    <row r="46" spans="1:8" ht="15.75" x14ac:dyDescent="0.25">
      <c r="A46" s="27" t="s">
        <v>38</v>
      </c>
      <c r="B46" s="28"/>
      <c r="C46" s="14"/>
      <c r="D46" s="87">
        <v>142</v>
      </c>
      <c r="E46" s="88">
        <v>8904844</v>
      </c>
      <c r="F46" s="88">
        <v>641721.25</v>
      </c>
      <c r="G46" s="89">
        <f t="shared" si="1"/>
        <v>0.92793571117023499</v>
      </c>
      <c r="H46" s="15"/>
    </row>
    <row r="47" spans="1:8" ht="15.75" x14ac:dyDescent="0.25">
      <c r="A47" s="27" t="s">
        <v>39</v>
      </c>
      <c r="B47" s="28"/>
      <c r="C47" s="14"/>
      <c r="D47" s="87">
        <v>9</v>
      </c>
      <c r="E47" s="88">
        <v>1323353</v>
      </c>
      <c r="F47" s="88">
        <v>65066</v>
      </c>
      <c r="G47" s="89">
        <f t="shared" si="1"/>
        <v>0.95083246873661076</v>
      </c>
      <c r="H47" s="15"/>
    </row>
    <row r="48" spans="1:8" ht="15.75" x14ac:dyDescent="0.25">
      <c r="A48" s="27" t="s">
        <v>40</v>
      </c>
      <c r="B48" s="28"/>
      <c r="C48" s="14"/>
      <c r="D48" s="87">
        <v>157</v>
      </c>
      <c r="E48" s="88">
        <v>12100817.35</v>
      </c>
      <c r="F48" s="88">
        <v>1077361.46</v>
      </c>
      <c r="G48" s="89">
        <f t="shared" si="1"/>
        <v>0.91096787689304315</v>
      </c>
      <c r="H48" s="15"/>
    </row>
    <row r="49" spans="1:8" ht="15.75" x14ac:dyDescent="0.25">
      <c r="A49" s="27" t="s">
        <v>41</v>
      </c>
      <c r="B49" s="28"/>
      <c r="C49" s="14"/>
      <c r="D49" s="87">
        <v>11</v>
      </c>
      <c r="E49" s="88">
        <v>1937989</v>
      </c>
      <c r="F49" s="88">
        <v>165114</v>
      </c>
      <c r="G49" s="89">
        <f t="shared" si="1"/>
        <v>0.91480137400160677</v>
      </c>
      <c r="H49" s="15"/>
    </row>
    <row r="50" spans="1:8" ht="15.75" x14ac:dyDescent="0.25">
      <c r="A50" s="27" t="s">
        <v>42</v>
      </c>
      <c r="B50" s="28"/>
      <c r="C50" s="14"/>
      <c r="D50" s="87">
        <v>16</v>
      </c>
      <c r="E50" s="88">
        <v>1861487.64</v>
      </c>
      <c r="F50" s="88">
        <v>138773.29999999999</v>
      </c>
      <c r="G50" s="89">
        <f t="shared" si="1"/>
        <v>0.92545032423637252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>
        <v>1</v>
      </c>
      <c r="E52" s="88">
        <v>121950</v>
      </c>
      <c r="F52" s="88">
        <v>18975</v>
      </c>
      <c r="G52" s="89">
        <f>1-(+F52/E52)</f>
        <v>0.84440344403444034</v>
      </c>
      <c r="H52" s="15"/>
    </row>
    <row r="53" spans="1:8" ht="15.75" x14ac:dyDescent="0.25">
      <c r="A53" s="29" t="s">
        <v>65</v>
      </c>
      <c r="B53" s="30"/>
      <c r="C53" s="14"/>
      <c r="D53" s="87">
        <v>991</v>
      </c>
      <c r="E53" s="88">
        <v>76625309.180000007</v>
      </c>
      <c r="F53" s="88">
        <v>8684908.7599999998</v>
      </c>
      <c r="G53" s="89">
        <f>1-(+F53/E53)</f>
        <v>0.88665743925941831</v>
      </c>
      <c r="H53" s="15"/>
    </row>
    <row r="54" spans="1:8" ht="15.75" x14ac:dyDescent="0.25">
      <c r="A54" s="29" t="s">
        <v>66</v>
      </c>
      <c r="B54" s="30"/>
      <c r="C54" s="14"/>
      <c r="D54" s="87"/>
      <c r="E54" s="88"/>
      <c r="F54" s="88"/>
      <c r="G54" s="89"/>
      <c r="H54" s="15"/>
    </row>
    <row r="55" spans="1:8" x14ac:dyDescent="0.2">
      <c r="A55" s="31" t="s">
        <v>45</v>
      </c>
      <c r="B55" s="30"/>
      <c r="C55" s="14"/>
      <c r="D55" s="91"/>
      <c r="E55" s="94"/>
      <c r="F55" s="88"/>
      <c r="G55" s="93"/>
      <c r="H55" s="15"/>
    </row>
    <row r="56" spans="1:8" x14ac:dyDescent="0.2">
      <c r="A56" s="16" t="s">
        <v>46</v>
      </c>
      <c r="B56" s="28"/>
      <c r="C56" s="14"/>
      <c r="D56" s="91"/>
      <c r="E56" s="94"/>
      <c r="F56" s="88"/>
      <c r="G56" s="93"/>
      <c r="H56" s="15"/>
    </row>
    <row r="57" spans="1:8" x14ac:dyDescent="0.2">
      <c r="A57" s="16" t="s">
        <v>47</v>
      </c>
      <c r="B57" s="28"/>
      <c r="C57" s="14"/>
      <c r="D57" s="91"/>
      <c r="E57" s="92"/>
      <c r="F57" s="90"/>
      <c r="G57" s="93"/>
      <c r="H57" s="15"/>
    </row>
    <row r="58" spans="1:8" x14ac:dyDescent="0.2">
      <c r="A58" s="16" t="s">
        <v>30</v>
      </c>
      <c r="B58" s="28"/>
      <c r="C58" s="14"/>
      <c r="D58" s="91"/>
      <c r="E58" s="92"/>
      <c r="F58" s="90"/>
      <c r="G58" s="93"/>
      <c r="H58" s="15"/>
    </row>
    <row r="59" spans="1:8" ht="15.75" x14ac:dyDescent="0.25">
      <c r="A59" s="32"/>
      <c r="B59" s="18"/>
      <c r="C59" s="14"/>
      <c r="D59" s="91"/>
      <c r="E59" s="94"/>
      <c r="F59" s="94"/>
      <c r="G59" s="93"/>
      <c r="H59" s="15"/>
    </row>
    <row r="60" spans="1:8" ht="15.75" x14ac:dyDescent="0.25">
      <c r="A60" s="20" t="s">
        <v>48</v>
      </c>
      <c r="B60" s="20"/>
      <c r="C60" s="21"/>
      <c r="D60" s="95">
        <f>SUM(D44:D56)</f>
        <v>1458</v>
      </c>
      <c r="E60" s="96">
        <f>SUM(E44:E59)</f>
        <v>118499471.82000001</v>
      </c>
      <c r="F60" s="96">
        <f>SUM(F44:F59)</f>
        <v>11766741.379999999</v>
      </c>
      <c r="G60" s="97">
        <f>1-(+F60/E60)</f>
        <v>0.90070216179635287</v>
      </c>
      <c r="H60" s="15"/>
    </row>
    <row r="61" spans="1:8" x14ac:dyDescent="0.2">
      <c r="A61" s="33"/>
      <c r="B61" s="33"/>
      <c r="C61" s="33"/>
      <c r="D61" s="106"/>
      <c r="E61" s="107"/>
      <c r="F61" s="34"/>
      <c r="G61" s="34"/>
      <c r="H61" s="2"/>
    </row>
    <row r="62" spans="1:8" ht="18" x14ac:dyDescent="0.25">
      <c r="A62" s="35" t="s">
        <v>49</v>
      </c>
      <c r="B62" s="36"/>
      <c r="C62" s="36"/>
      <c r="D62" s="108"/>
      <c r="E62" s="108"/>
      <c r="F62" s="109">
        <f>F60+F39</f>
        <v>13965272.379999999</v>
      </c>
      <c r="G62" s="108"/>
      <c r="H62" s="2"/>
    </row>
    <row r="63" spans="1:8" ht="18" x14ac:dyDescent="0.25">
      <c r="A63" s="38"/>
      <c r="B63" s="39"/>
      <c r="C63" s="39"/>
      <c r="D63" s="39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2018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120"/>
      <c r="H9" s="15"/>
    </row>
    <row r="10" spans="1:8" ht="15.75" x14ac:dyDescent="0.25">
      <c r="A10" s="83" t="s">
        <v>11</v>
      </c>
      <c r="B10" s="13"/>
      <c r="C10" s="14"/>
      <c r="D10" s="87">
        <v>3</v>
      </c>
      <c r="E10" s="88">
        <v>1255616</v>
      </c>
      <c r="F10" s="88">
        <v>142822.5</v>
      </c>
      <c r="G10" s="120">
        <f>F10/E10</f>
        <v>0.11374695766858657</v>
      </c>
      <c r="H10" s="15"/>
    </row>
    <row r="11" spans="1:8" ht="15.75" x14ac:dyDescent="0.25">
      <c r="A11" s="83" t="s">
        <v>140</v>
      </c>
      <c r="B11" s="13"/>
      <c r="C11" s="14"/>
      <c r="D11" s="87"/>
      <c r="E11" s="88"/>
      <c r="F11" s="88"/>
      <c r="G11" s="120"/>
      <c r="H11" s="15"/>
    </row>
    <row r="12" spans="1:8" ht="15.75" x14ac:dyDescent="0.25">
      <c r="A12" s="83" t="s">
        <v>25</v>
      </c>
      <c r="B12" s="13"/>
      <c r="C12" s="14"/>
      <c r="D12" s="87">
        <v>1</v>
      </c>
      <c r="E12" s="88">
        <v>63728</v>
      </c>
      <c r="F12" s="88">
        <v>5873</v>
      </c>
      <c r="G12" s="120">
        <f>F12/E12</f>
        <v>9.215729349736379E-2</v>
      </c>
      <c r="H12" s="15"/>
    </row>
    <row r="13" spans="1:8" ht="15.75" x14ac:dyDescent="0.25">
      <c r="A13" s="83" t="s">
        <v>81</v>
      </c>
      <c r="B13" s="13"/>
      <c r="C13" s="14"/>
      <c r="D13" s="87"/>
      <c r="E13" s="88"/>
      <c r="F13" s="88"/>
      <c r="G13" s="120"/>
      <c r="H13" s="15"/>
    </row>
    <row r="14" spans="1:8" ht="15.75" x14ac:dyDescent="0.25">
      <c r="A14" s="83" t="s">
        <v>121</v>
      </c>
      <c r="B14" s="13"/>
      <c r="C14" s="14"/>
      <c r="D14" s="87"/>
      <c r="E14" s="88"/>
      <c r="F14" s="88"/>
      <c r="G14" s="120"/>
      <c r="H14" s="15"/>
    </row>
    <row r="15" spans="1:8" ht="15.75" x14ac:dyDescent="0.25">
      <c r="A15" s="83" t="s">
        <v>123</v>
      </c>
      <c r="B15" s="13"/>
      <c r="C15" s="14"/>
      <c r="D15" s="87">
        <v>23</v>
      </c>
      <c r="E15" s="88">
        <v>3492956</v>
      </c>
      <c r="F15" s="88">
        <v>834250</v>
      </c>
      <c r="G15" s="120">
        <f>F15/E15</f>
        <v>0.23883782103181375</v>
      </c>
      <c r="H15" s="15"/>
    </row>
    <row r="16" spans="1:8" ht="15.75" x14ac:dyDescent="0.25">
      <c r="A16" s="83" t="s">
        <v>127</v>
      </c>
      <c r="B16" s="13"/>
      <c r="C16" s="14"/>
      <c r="D16" s="87"/>
      <c r="E16" s="88"/>
      <c r="F16" s="88"/>
      <c r="G16" s="120"/>
      <c r="H16" s="15"/>
    </row>
    <row r="17" spans="1:8" ht="15.75" x14ac:dyDescent="0.25">
      <c r="A17" s="83" t="s">
        <v>87</v>
      </c>
      <c r="B17" s="13"/>
      <c r="C17" s="14"/>
      <c r="D17" s="87">
        <v>1</v>
      </c>
      <c r="E17" s="88">
        <v>670413</v>
      </c>
      <c r="F17" s="88">
        <v>117098</v>
      </c>
      <c r="G17" s="120">
        <f>F17/E17</f>
        <v>0.17466546740591246</v>
      </c>
      <c r="H17" s="15"/>
    </row>
    <row r="18" spans="1:8" ht="15.75" x14ac:dyDescent="0.25">
      <c r="A18" s="85" t="s">
        <v>130</v>
      </c>
      <c r="B18" s="13"/>
      <c r="C18" s="14"/>
      <c r="D18" s="87"/>
      <c r="E18" s="88"/>
      <c r="F18" s="88"/>
      <c r="G18" s="120"/>
      <c r="H18" s="15"/>
    </row>
    <row r="19" spans="1:8" ht="15.75" x14ac:dyDescent="0.25">
      <c r="A19" s="83" t="s">
        <v>15</v>
      </c>
      <c r="B19" s="13"/>
      <c r="C19" s="14"/>
      <c r="D19" s="87">
        <v>4</v>
      </c>
      <c r="E19" s="88">
        <v>1362374</v>
      </c>
      <c r="F19" s="88">
        <v>604746</v>
      </c>
      <c r="G19" s="120">
        <f>F19/E19</f>
        <v>0.44389132499592621</v>
      </c>
      <c r="H19" s="15"/>
    </row>
    <row r="20" spans="1:8" ht="15.75" x14ac:dyDescent="0.25">
      <c r="A20" s="83" t="s">
        <v>63</v>
      </c>
      <c r="B20" s="13"/>
      <c r="C20" s="14"/>
      <c r="D20" s="87"/>
      <c r="E20" s="88"/>
      <c r="F20" s="88"/>
      <c r="G20" s="120"/>
      <c r="H20" s="15"/>
    </row>
    <row r="21" spans="1:8" ht="15.75" x14ac:dyDescent="0.25">
      <c r="A21" s="83" t="s">
        <v>112</v>
      </c>
      <c r="B21" s="13"/>
      <c r="C21" s="14"/>
      <c r="D21" s="87">
        <v>1</v>
      </c>
      <c r="E21" s="88">
        <v>138989</v>
      </c>
      <c r="F21" s="88">
        <v>77295</v>
      </c>
      <c r="G21" s="120">
        <f>F21/E21</f>
        <v>0.55612314643604888</v>
      </c>
      <c r="H21" s="15"/>
    </row>
    <row r="22" spans="1:8" ht="15.75" x14ac:dyDescent="0.25">
      <c r="A22" s="83" t="s">
        <v>144</v>
      </c>
      <c r="B22" s="13"/>
      <c r="C22" s="14"/>
      <c r="D22" s="87"/>
      <c r="E22" s="88"/>
      <c r="F22" s="88"/>
      <c r="G22" s="120"/>
      <c r="H22" s="15"/>
    </row>
    <row r="23" spans="1:8" ht="15.75" x14ac:dyDescent="0.25">
      <c r="A23" s="83" t="s">
        <v>132</v>
      </c>
      <c r="B23" s="13"/>
      <c r="C23" s="14"/>
      <c r="D23" s="87"/>
      <c r="E23" s="88"/>
      <c r="F23" s="88"/>
      <c r="G23" s="120"/>
      <c r="H23" s="15"/>
    </row>
    <row r="24" spans="1:8" ht="15.75" x14ac:dyDescent="0.25">
      <c r="A24" s="83" t="s">
        <v>18</v>
      </c>
      <c r="B24" s="13"/>
      <c r="C24" s="14"/>
      <c r="D24" s="87">
        <v>1</v>
      </c>
      <c r="E24" s="88">
        <v>47392</v>
      </c>
      <c r="F24" s="88">
        <v>25539</v>
      </c>
      <c r="G24" s="120">
        <f>F24/E24</f>
        <v>0.53888841998649561</v>
      </c>
      <c r="H24" s="15"/>
    </row>
    <row r="25" spans="1:8" ht="15.75" x14ac:dyDescent="0.25">
      <c r="A25" s="84" t="s">
        <v>20</v>
      </c>
      <c r="B25" s="13"/>
      <c r="C25" s="14"/>
      <c r="D25" s="87">
        <v>5</v>
      </c>
      <c r="E25" s="88">
        <v>839797</v>
      </c>
      <c r="F25" s="88">
        <v>178816</v>
      </c>
      <c r="G25" s="120">
        <f>F25/E25</f>
        <v>0.21292764799112165</v>
      </c>
      <c r="H25" s="15"/>
    </row>
    <row r="26" spans="1:8" ht="15.75" x14ac:dyDescent="0.25">
      <c r="A26" s="84" t="s">
        <v>21</v>
      </c>
      <c r="B26" s="13"/>
      <c r="C26" s="14"/>
      <c r="D26" s="87">
        <v>10</v>
      </c>
      <c r="E26" s="88">
        <v>145153</v>
      </c>
      <c r="F26" s="88">
        <v>145153</v>
      </c>
      <c r="G26" s="120">
        <f>F26/E26</f>
        <v>1</v>
      </c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88">
        <v>31489</v>
      </c>
      <c r="F28" s="88">
        <v>19689</v>
      </c>
      <c r="G28" s="120">
        <f t="shared" ref="G28:G34" si="0">F28/E28</f>
        <v>0.62526596589285144</v>
      </c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88">
        <v>147339</v>
      </c>
      <c r="F29" s="88">
        <v>45227.1</v>
      </c>
      <c r="G29" s="120">
        <f t="shared" si="0"/>
        <v>0.30695946083521675</v>
      </c>
      <c r="H29" s="15"/>
    </row>
    <row r="30" spans="1:8" ht="15.75" x14ac:dyDescent="0.25">
      <c r="A30" s="85" t="s">
        <v>73</v>
      </c>
      <c r="B30" s="13"/>
      <c r="C30" s="14"/>
      <c r="D30" s="87">
        <v>1</v>
      </c>
      <c r="E30" s="88">
        <v>120323</v>
      </c>
      <c r="F30" s="88">
        <v>44706</v>
      </c>
      <c r="G30" s="120">
        <f t="shared" si="0"/>
        <v>0.37154991148824412</v>
      </c>
      <c r="H30" s="15"/>
    </row>
    <row r="31" spans="1:8" ht="15.75" x14ac:dyDescent="0.25">
      <c r="A31" s="85" t="s">
        <v>89</v>
      </c>
      <c r="B31" s="13"/>
      <c r="C31" s="14"/>
      <c r="D31" s="87">
        <v>1</v>
      </c>
      <c r="E31" s="88">
        <v>158857</v>
      </c>
      <c r="F31" s="88">
        <v>39505</v>
      </c>
      <c r="G31" s="120">
        <f t="shared" si="0"/>
        <v>0.24868277759242588</v>
      </c>
      <c r="H31" s="15"/>
    </row>
    <row r="32" spans="1:8" ht="15.75" x14ac:dyDescent="0.25">
      <c r="A32" s="85" t="s">
        <v>125</v>
      </c>
      <c r="B32" s="13"/>
      <c r="C32" s="14"/>
      <c r="D32" s="87"/>
      <c r="E32" s="88"/>
      <c r="F32" s="88"/>
      <c r="G32" s="120"/>
      <c r="H32" s="15"/>
    </row>
    <row r="33" spans="1:8" ht="15.75" x14ac:dyDescent="0.25">
      <c r="A33" s="85" t="s">
        <v>27</v>
      </c>
      <c r="B33" s="13"/>
      <c r="C33" s="14"/>
      <c r="D33" s="87">
        <v>1</v>
      </c>
      <c r="E33" s="88">
        <v>354261</v>
      </c>
      <c r="F33" s="88">
        <v>131508</v>
      </c>
      <c r="G33" s="120">
        <f t="shared" si="0"/>
        <v>0.37121783092126992</v>
      </c>
      <c r="H33" s="15"/>
    </row>
    <row r="34" spans="1:8" ht="15.75" x14ac:dyDescent="0.25">
      <c r="A34" s="85" t="s">
        <v>85</v>
      </c>
      <c r="B34" s="13"/>
      <c r="C34" s="14"/>
      <c r="D34" s="87">
        <v>5</v>
      </c>
      <c r="E34" s="88">
        <v>3431827</v>
      </c>
      <c r="F34" s="88">
        <v>247418</v>
      </c>
      <c r="G34" s="120">
        <f t="shared" si="0"/>
        <v>7.2095126007225882E-2</v>
      </c>
      <c r="H34" s="15"/>
    </row>
    <row r="35" spans="1:8" x14ac:dyDescent="0.2">
      <c r="A35" s="16" t="s">
        <v>28</v>
      </c>
      <c r="B35" s="13"/>
      <c r="C35" s="14"/>
      <c r="D35" s="91"/>
      <c r="E35" s="110">
        <v>15210</v>
      </c>
      <c r="F35" s="88">
        <v>3042</v>
      </c>
      <c r="G35" s="121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>
        <v>1000</v>
      </c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58</v>
      </c>
      <c r="E39" s="96">
        <f>SUM(E9:E38)</f>
        <v>12275724</v>
      </c>
      <c r="F39" s="96">
        <f>SUM(F9:F38)</f>
        <v>2663687.6</v>
      </c>
      <c r="G39" s="122">
        <f>F39/E39</f>
        <v>0.21698822814849864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82</v>
      </c>
      <c r="E44" s="127">
        <v>9735813.1500000004</v>
      </c>
      <c r="F44" s="88">
        <v>618232.07999999996</v>
      </c>
      <c r="G44" s="120">
        <f>1-(+F44/E44)</f>
        <v>0.93649918394335663</v>
      </c>
      <c r="H44" s="15"/>
    </row>
    <row r="45" spans="1:8" ht="15.75" x14ac:dyDescent="0.25">
      <c r="A45" s="27" t="s">
        <v>37</v>
      </c>
      <c r="B45" s="28"/>
      <c r="C45" s="14"/>
      <c r="D45" s="87"/>
      <c r="E45" s="127"/>
      <c r="F45" s="88"/>
      <c r="G45" s="120"/>
      <c r="H45" s="15"/>
    </row>
    <row r="46" spans="1:8" ht="15.75" x14ac:dyDescent="0.25">
      <c r="A46" s="27" t="s">
        <v>38</v>
      </c>
      <c r="B46" s="28"/>
      <c r="C46" s="14"/>
      <c r="D46" s="87">
        <v>122</v>
      </c>
      <c r="E46" s="127">
        <v>9151728.75</v>
      </c>
      <c r="F46" s="88">
        <v>702718.56</v>
      </c>
      <c r="G46" s="120">
        <f>1-(+F46/E46)</f>
        <v>0.92321466477030367</v>
      </c>
      <c r="H46" s="15"/>
    </row>
    <row r="47" spans="1:8" ht="15.75" x14ac:dyDescent="0.25">
      <c r="A47" s="27" t="s">
        <v>39</v>
      </c>
      <c r="B47" s="28"/>
      <c r="C47" s="14"/>
      <c r="D47" s="87">
        <v>6</v>
      </c>
      <c r="E47" s="127">
        <v>2064386</v>
      </c>
      <c r="F47" s="88">
        <v>86439.25</v>
      </c>
      <c r="G47" s="120">
        <f>1-(+F47/E47)</f>
        <v>0.95812834905875166</v>
      </c>
      <c r="H47" s="15"/>
    </row>
    <row r="48" spans="1:8" ht="15.75" x14ac:dyDescent="0.25">
      <c r="A48" s="27" t="s">
        <v>40</v>
      </c>
      <c r="B48" s="28"/>
      <c r="C48" s="14"/>
      <c r="D48" s="87">
        <v>109</v>
      </c>
      <c r="E48" s="127">
        <v>11684201.98</v>
      </c>
      <c r="F48" s="88">
        <v>660125.18999999994</v>
      </c>
      <c r="G48" s="120">
        <f t="shared" ref="G48:G54" si="1">1-(+F48/E48)</f>
        <v>0.94350275772962977</v>
      </c>
      <c r="H48" s="15"/>
    </row>
    <row r="49" spans="1:8" ht="15.75" x14ac:dyDescent="0.25">
      <c r="A49" s="27" t="s">
        <v>41</v>
      </c>
      <c r="B49" s="28"/>
      <c r="C49" s="14"/>
      <c r="D49" s="87">
        <v>8</v>
      </c>
      <c r="E49" s="127">
        <v>759391</v>
      </c>
      <c r="F49" s="88">
        <v>42140</v>
      </c>
      <c r="G49" s="120">
        <f t="shared" si="1"/>
        <v>0.94450816509545144</v>
      </c>
      <c r="H49" s="15"/>
    </row>
    <row r="50" spans="1:8" ht="15.75" x14ac:dyDescent="0.25">
      <c r="A50" s="27" t="s">
        <v>42</v>
      </c>
      <c r="B50" s="28"/>
      <c r="C50" s="14"/>
      <c r="D50" s="87">
        <v>23</v>
      </c>
      <c r="E50" s="127">
        <v>1360140</v>
      </c>
      <c r="F50" s="88">
        <v>32641.98</v>
      </c>
      <c r="G50" s="120">
        <f t="shared" si="1"/>
        <v>0.97600101460143807</v>
      </c>
      <c r="H50" s="15"/>
    </row>
    <row r="51" spans="1:8" ht="15.75" x14ac:dyDescent="0.25">
      <c r="A51" s="27" t="s">
        <v>43</v>
      </c>
      <c r="B51" s="28"/>
      <c r="C51" s="14"/>
      <c r="D51" s="87"/>
      <c r="E51" s="127"/>
      <c r="F51" s="88"/>
      <c r="G51" s="120"/>
      <c r="H51" s="15"/>
    </row>
    <row r="52" spans="1:8" ht="15.75" x14ac:dyDescent="0.25">
      <c r="A52" s="54" t="s">
        <v>44</v>
      </c>
      <c r="B52" s="28"/>
      <c r="C52" s="14"/>
      <c r="D52" s="87">
        <v>7</v>
      </c>
      <c r="E52" s="127">
        <v>944725</v>
      </c>
      <c r="F52" s="88">
        <v>86920.58</v>
      </c>
      <c r="G52" s="120">
        <f t="shared" si="1"/>
        <v>0.90799377596655106</v>
      </c>
      <c r="H52" s="15"/>
    </row>
    <row r="53" spans="1:8" ht="15.75" x14ac:dyDescent="0.25">
      <c r="A53" s="55" t="s">
        <v>64</v>
      </c>
      <c r="B53" s="28"/>
      <c r="C53" s="14"/>
      <c r="D53" s="87"/>
      <c r="E53" s="127"/>
      <c r="F53" s="88"/>
      <c r="G53" s="120"/>
      <c r="H53" s="15"/>
    </row>
    <row r="54" spans="1:8" ht="15.75" x14ac:dyDescent="0.25">
      <c r="A54" s="27" t="s">
        <v>113</v>
      </c>
      <c r="B54" s="28"/>
      <c r="C54" s="14"/>
      <c r="D54" s="87">
        <v>1050</v>
      </c>
      <c r="E54" s="127">
        <v>72394514.780000001</v>
      </c>
      <c r="F54" s="88">
        <v>8405587.4199999999</v>
      </c>
      <c r="G54" s="120">
        <f t="shared" si="1"/>
        <v>0.88389192958135332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ht="15.75" x14ac:dyDescent="0.25">
      <c r="A56" s="56"/>
      <c r="B56" s="30"/>
      <c r="C56" s="14"/>
      <c r="D56" s="87"/>
      <c r="E56" s="88"/>
      <c r="F56" s="88"/>
      <c r="G56" s="120"/>
      <c r="H56" s="15"/>
    </row>
    <row r="57" spans="1:8" x14ac:dyDescent="0.2">
      <c r="A57" s="16" t="s">
        <v>45</v>
      </c>
      <c r="B57" s="30"/>
      <c r="C57" s="14"/>
      <c r="D57" s="91"/>
      <c r="E57" s="111"/>
      <c r="F57" s="88"/>
      <c r="G57" s="121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121"/>
      <c r="H58" s="15"/>
    </row>
    <row r="59" spans="1:8" x14ac:dyDescent="0.2">
      <c r="A59" s="16" t="s">
        <v>47</v>
      </c>
      <c r="B59" s="28"/>
      <c r="C59" s="14"/>
      <c r="D59" s="91"/>
      <c r="E59" s="110"/>
      <c r="F59" s="88"/>
      <c r="G59" s="121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121"/>
      <c r="H60" s="15"/>
    </row>
    <row r="61" spans="1:8" ht="15.75" x14ac:dyDescent="0.25">
      <c r="A61" s="32"/>
      <c r="B61" s="18"/>
      <c r="C61" s="14"/>
      <c r="D61" s="91"/>
      <c r="E61" s="94"/>
      <c r="F61" s="94"/>
      <c r="G61" s="121"/>
      <c r="H61" s="2"/>
    </row>
    <row r="62" spans="1:8" ht="15.75" x14ac:dyDescent="0.25">
      <c r="A62" s="20" t="s">
        <v>48</v>
      </c>
      <c r="B62" s="20"/>
      <c r="C62" s="21"/>
      <c r="D62" s="95">
        <f>SUM(D44:D58)</f>
        <v>1407</v>
      </c>
      <c r="E62" s="96">
        <f>SUM(E44:E61)</f>
        <v>108094900.66</v>
      </c>
      <c r="F62" s="96">
        <f>SUM(F44:F61)</f>
        <v>10634805.060000001</v>
      </c>
      <c r="G62" s="126">
        <f>1-(+F62/E62)</f>
        <v>0.90161603373455557</v>
      </c>
      <c r="H62" s="2"/>
    </row>
    <row r="63" spans="1:8" x14ac:dyDescent="0.2">
      <c r="A63" s="33"/>
      <c r="B63" s="33"/>
      <c r="C63" s="33"/>
      <c r="D63" s="106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108"/>
      <c r="E64" s="108"/>
      <c r="F64" s="109">
        <f>F62+F39</f>
        <v>13298492.66</v>
      </c>
      <c r="G64" s="108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8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8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2018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115"/>
      <c r="F9" s="88"/>
      <c r="G9" s="120"/>
      <c r="H9" s="15"/>
    </row>
    <row r="10" spans="1:8" ht="15.75" x14ac:dyDescent="0.25">
      <c r="A10" s="83" t="s">
        <v>11</v>
      </c>
      <c r="B10" s="13"/>
      <c r="C10" s="14"/>
      <c r="D10" s="87">
        <v>3</v>
      </c>
      <c r="E10" s="115">
        <v>342285</v>
      </c>
      <c r="F10" s="88">
        <v>115808.5</v>
      </c>
      <c r="G10" s="120">
        <f>F10/E10</f>
        <v>0.33833939553296227</v>
      </c>
      <c r="H10" s="15"/>
    </row>
    <row r="11" spans="1:8" ht="15.75" x14ac:dyDescent="0.25">
      <c r="A11" s="83" t="s">
        <v>80</v>
      </c>
      <c r="B11" s="13"/>
      <c r="C11" s="14"/>
      <c r="D11" s="87"/>
      <c r="E11" s="115"/>
      <c r="F11" s="88"/>
      <c r="G11" s="120"/>
      <c r="H11" s="15"/>
    </row>
    <row r="12" spans="1:8" ht="15.75" x14ac:dyDescent="0.25">
      <c r="A12" s="83" t="s">
        <v>25</v>
      </c>
      <c r="B12" s="13"/>
      <c r="C12" s="14"/>
      <c r="D12" s="87"/>
      <c r="E12" s="115"/>
      <c r="F12" s="88"/>
      <c r="G12" s="120"/>
      <c r="H12" s="15"/>
    </row>
    <row r="13" spans="1:8" ht="15.75" x14ac:dyDescent="0.25">
      <c r="A13" s="83" t="s">
        <v>81</v>
      </c>
      <c r="B13" s="13"/>
      <c r="C13" s="14"/>
      <c r="D13" s="87">
        <v>10</v>
      </c>
      <c r="E13" s="115">
        <v>1515262</v>
      </c>
      <c r="F13" s="88">
        <v>342765.5</v>
      </c>
      <c r="G13" s="120">
        <f t="shared" ref="G13:G18" si="0">F13/E13</f>
        <v>0.22620873485905407</v>
      </c>
      <c r="H13" s="15"/>
    </row>
    <row r="14" spans="1:8" ht="15.75" x14ac:dyDescent="0.25">
      <c r="A14" s="83" t="s">
        <v>141</v>
      </c>
      <c r="B14" s="13"/>
      <c r="C14" s="14"/>
      <c r="D14" s="87"/>
      <c r="E14" s="115"/>
      <c r="F14" s="88"/>
      <c r="G14" s="120"/>
      <c r="H14" s="15"/>
    </row>
    <row r="15" spans="1:8" ht="15.75" x14ac:dyDescent="0.25">
      <c r="A15" s="83" t="s">
        <v>129</v>
      </c>
      <c r="B15" s="13"/>
      <c r="C15" s="14"/>
      <c r="D15" s="87">
        <v>1</v>
      </c>
      <c r="E15" s="115">
        <v>166991</v>
      </c>
      <c r="F15" s="88">
        <v>60522.5</v>
      </c>
      <c r="G15" s="120">
        <f t="shared" si="0"/>
        <v>0.36242971178087441</v>
      </c>
      <c r="H15" s="15"/>
    </row>
    <row r="16" spans="1:8" ht="15.75" x14ac:dyDescent="0.25">
      <c r="A16" s="83" t="s">
        <v>139</v>
      </c>
      <c r="B16" s="13"/>
      <c r="C16" s="14"/>
      <c r="D16" s="87"/>
      <c r="E16" s="115"/>
      <c r="F16" s="88"/>
      <c r="G16" s="120"/>
      <c r="H16" s="15"/>
    </row>
    <row r="17" spans="1:8" ht="15.75" x14ac:dyDescent="0.25">
      <c r="A17" s="83" t="s">
        <v>59</v>
      </c>
      <c r="B17" s="13"/>
      <c r="C17" s="14"/>
      <c r="D17" s="87"/>
      <c r="E17" s="115"/>
      <c r="F17" s="88"/>
      <c r="G17" s="120"/>
      <c r="H17" s="15"/>
    </row>
    <row r="18" spans="1:8" ht="15.75" x14ac:dyDescent="0.25">
      <c r="A18" s="83" t="s">
        <v>14</v>
      </c>
      <c r="B18" s="13"/>
      <c r="C18" s="14"/>
      <c r="D18" s="87">
        <v>1</v>
      </c>
      <c r="E18" s="115">
        <v>409494</v>
      </c>
      <c r="F18" s="88">
        <v>117036.5</v>
      </c>
      <c r="G18" s="120">
        <f t="shared" si="0"/>
        <v>0.28580760646065634</v>
      </c>
      <c r="H18" s="15"/>
    </row>
    <row r="19" spans="1:8" ht="15.75" x14ac:dyDescent="0.25">
      <c r="A19" s="83" t="s">
        <v>15</v>
      </c>
      <c r="B19" s="13"/>
      <c r="C19" s="14"/>
      <c r="D19" s="87"/>
      <c r="E19" s="115"/>
      <c r="F19" s="88"/>
      <c r="G19" s="120"/>
      <c r="H19" s="15"/>
    </row>
    <row r="20" spans="1:8" ht="15.75" x14ac:dyDescent="0.25">
      <c r="A20" s="85" t="s">
        <v>143</v>
      </c>
      <c r="B20" s="13"/>
      <c r="C20" s="14"/>
      <c r="D20" s="87"/>
      <c r="E20" s="115"/>
      <c r="F20" s="88"/>
      <c r="G20" s="120"/>
      <c r="H20" s="15"/>
    </row>
    <row r="21" spans="1:8" ht="15.75" x14ac:dyDescent="0.25">
      <c r="A21" s="83" t="s">
        <v>82</v>
      </c>
      <c r="B21" s="13"/>
      <c r="C21" s="14"/>
      <c r="D21" s="87"/>
      <c r="E21" s="115"/>
      <c r="F21" s="88"/>
      <c r="G21" s="120"/>
      <c r="H21" s="15"/>
    </row>
    <row r="22" spans="1:8" ht="15.75" x14ac:dyDescent="0.25">
      <c r="A22" s="83" t="s">
        <v>112</v>
      </c>
      <c r="B22" s="13"/>
      <c r="C22" s="14"/>
      <c r="D22" s="87">
        <v>1</v>
      </c>
      <c r="E22" s="115">
        <v>137906</v>
      </c>
      <c r="F22" s="88">
        <v>36738.5</v>
      </c>
      <c r="G22" s="120">
        <f>F22/E22</f>
        <v>0.26640247704958447</v>
      </c>
      <c r="H22" s="15"/>
    </row>
    <row r="23" spans="1:8" ht="15.75" x14ac:dyDescent="0.25">
      <c r="A23" s="83" t="s">
        <v>78</v>
      </c>
      <c r="B23" s="13"/>
      <c r="C23" s="14"/>
      <c r="D23" s="87">
        <v>1</v>
      </c>
      <c r="E23" s="115">
        <v>30769</v>
      </c>
      <c r="F23" s="88">
        <v>6777</v>
      </c>
      <c r="G23" s="120">
        <f>F23/E23</f>
        <v>0.22025415190613928</v>
      </c>
      <c r="H23" s="15"/>
    </row>
    <row r="24" spans="1:8" ht="15.75" x14ac:dyDescent="0.25">
      <c r="A24" s="83" t="s">
        <v>83</v>
      </c>
      <c r="B24" s="13"/>
      <c r="C24" s="14"/>
      <c r="D24" s="87"/>
      <c r="E24" s="115"/>
      <c r="F24" s="88"/>
      <c r="G24" s="120"/>
      <c r="H24" s="15"/>
    </row>
    <row r="25" spans="1:8" ht="15.75" x14ac:dyDescent="0.25">
      <c r="A25" s="84" t="s">
        <v>20</v>
      </c>
      <c r="B25" s="13"/>
      <c r="C25" s="14"/>
      <c r="D25" s="87">
        <v>1</v>
      </c>
      <c r="E25" s="115">
        <v>38864</v>
      </c>
      <c r="F25" s="88">
        <v>16518</v>
      </c>
      <c r="G25" s="120">
        <f>F25/E25</f>
        <v>0.42502058460271719</v>
      </c>
      <c r="H25" s="15"/>
    </row>
    <row r="26" spans="1:8" ht="15.75" x14ac:dyDescent="0.25">
      <c r="A26" s="84" t="s">
        <v>21</v>
      </c>
      <c r="B26" s="13"/>
      <c r="C26" s="14"/>
      <c r="D26" s="87"/>
      <c r="E26" s="115"/>
      <c r="F26" s="88"/>
      <c r="G26" s="120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120"/>
      <c r="H28" s="15"/>
    </row>
    <row r="29" spans="1:8" ht="15.75" x14ac:dyDescent="0.25">
      <c r="A29" s="85" t="s">
        <v>24</v>
      </c>
      <c r="B29" s="13"/>
      <c r="C29" s="14"/>
      <c r="D29" s="87"/>
      <c r="E29" s="88"/>
      <c r="F29" s="88"/>
      <c r="G29" s="120"/>
      <c r="H29" s="15"/>
    </row>
    <row r="30" spans="1:8" ht="15.75" x14ac:dyDescent="0.25">
      <c r="A30" s="85" t="s">
        <v>120</v>
      </c>
      <c r="B30" s="13"/>
      <c r="C30" s="14"/>
      <c r="D30" s="87">
        <v>1</v>
      </c>
      <c r="E30" s="88">
        <v>151840</v>
      </c>
      <c r="F30" s="88">
        <v>61716.5</v>
      </c>
      <c r="G30" s="120">
        <f>F30/E30</f>
        <v>0.40645745521601684</v>
      </c>
      <c r="H30" s="15"/>
    </row>
    <row r="31" spans="1:8" ht="15.75" x14ac:dyDescent="0.25">
      <c r="A31" s="85" t="s">
        <v>84</v>
      </c>
      <c r="B31" s="13"/>
      <c r="C31" s="14"/>
      <c r="D31" s="87"/>
      <c r="E31" s="88"/>
      <c r="F31" s="88"/>
      <c r="G31" s="120"/>
      <c r="H31" s="15"/>
    </row>
    <row r="32" spans="1:8" ht="15.75" x14ac:dyDescent="0.25">
      <c r="A32" s="85" t="s">
        <v>135</v>
      </c>
      <c r="B32" s="13"/>
      <c r="C32" s="14"/>
      <c r="D32" s="87"/>
      <c r="E32" s="88"/>
      <c r="F32" s="88"/>
      <c r="G32" s="120"/>
      <c r="H32" s="15"/>
    </row>
    <row r="33" spans="1:8" ht="15.75" x14ac:dyDescent="0.25">
      <c r="A33" s="85" t="s">
        <v>27</v>
      </c>
      <c r="B33" s="13"/>
      <c r="C33" s="14"/>
      <c r="D33" s="87"/>
      <c r="E33" s="88"/>
      <c r="F33" s="88"/>
      <c r="G33" s="120"/>
      <c r="H33" s="15"/>
    </row>
    <row r="34" spans="1:8" ht="15.75" x14ac:dyDescent="0.25">
      <c r="A34" s="85" t="s">
        <v>85</v>
      </c>
      <c r="B34" s="13"/>
      <c r="C34" s="14"/>
      <c r="D34" s="87">
        <v>1</v>
      </c>
      <c r="E34" s="88">
        <v>190942</v>
      </c>
      <c r="F34" s="88">
        <v>5374.5</v>
      </c>
      <c r="G34" s="120">
        <f>F34/E34</f>
        <v>2.8147290800347748E-2</v>
      </c>
      <c r="H34" s="15"/>
    </row>
    <row r="35" spans="1:8" x14ac:dyDescent="0.2">
      <c r="A35" s="16" t="s">
        <v>28</v>
      </c>
      <c r="B35" s="13"/>
      <c r="C35" s="14"/>
      <c r="D35" s="91"/>
      <c r="E35" s="110"/>
      <c r="F35" s="88"/>
      <c r="G35" s="121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/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20</v>
      </c>
      <c r="E39" s="96">
        <f>SUM(E9:E38)</f>
        <v>2984353</v>
      </c>
      <c r="F39" s="96">
        <f>SUM(F9:F38)</f>
        <v>763257.5</v>
      </c>
      <c r="G39" s="122">
        <f>F39/E39</f>
        <v>0.25575308953062859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26</v>
      </c>
      <c r="E44" s="88">
        <v>2461747.25</v>
      </c>
      <c r="F44" s="88">
        <v>109901.55</v>
      </c>
      <c r="G44" s="120">
        <f>1-(+F44/E44)</f>
        <v>0.95535628200661138</v>
      </c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120"/>
      <c r="H45" s="15"/>
    </row>
    <row r="46" spans="1:8" ht="15.75" x14ac:dyDescent="0.25">
      <c r="A46" s="27" t="s">
        <v>38</v>
      </c>
      <c r="B46" s="28"/>
      <c r="C46" s="14"/>
      <c r="D46" s="87">
        <v>156</v>
      </c>
      <c r="E46" s="88">
        <v>8637439.75</v>
      </c>
      <c r="F46" s="88">
        <v>604331.43000000005</v>
      </c>
      <c r="G46" s="120">
        <f t="shared" ref="G46:G52" si="1">1-(+F46/E46)</f>
        <v>0.93003349979952099</v>
      </c>
      <c r="H46" s="15"/>
    </row>
    <row r="47" spans="1:8" ht="15.75" x14ac:dyDescent="0.25">
      <c r="A47" s="27" t="s">
        <v>39</v>
      </c>
      <c r="B47" s="28"/>
      <c r="C47" s="14"/>
      <c r="D47" s="87">
        <v>31</v>
      </c>
      <c r="E47" s="88">
        <v>1546990.5</v>
      </c>
      <c r="F47" s="88">
        <v>153962.95000000001</v>
      </c>
      <c r="G47" s="120">
        <f t="shared" si="1"/>
        <v>0.90047582709783935</v>
      </c>
      <c r="H47" s="15"/>
    </row>
    <row r="48" spans="1:8" ht="15.75" x14ac:dyDescent="0.25">
      <c r="A48" s="27" t="s">
        <v>40</v>
      </c>
      <c r="B48" s="28"/>
      <c r="C48" s="14"/>
      <c r="D48" s="87">
        <v>132</v>
      </c>
      <c r="E48" s="88">
        <v>8247084</v>
      </c>
      <c r="F48" s="88">
        <v>732948.73</v>
      </c>
      <c r="G48" s="120">
        <f t="shared" si="1"/>
        <v>0.91112631688970303</v>
      </c>
      <c r="H48" s="15"/>
    </row>
    <row r="49" spans="1:8" ht="15.75" x14ac:dyDescent="0.25">
      <c r="A49" s="27" t="s">
        <v>41</v>
      </c>
      <c r="B49" s="28"/>
      <c r="C49" s="14"/>
      <c r="D49" s="87">
        <v>6</v>
      </c>
      <c r="E49" s="88">
        <v>793449</v>
      </c>
      <c r="F49" s="88">
        <v>12983</v>
      </c>
      <c r="G49" s="120">
        <f t="shared" si="1"/>
        <v>0.98363725960962833</v>
      </c>
      <c r="H49" s="15"/>
    </row>
    <row r="50" spans="1:8" ht="15.75" x14ac:dyDescent="0.25">
      <c r="A50" s="27" t="s">
        <v>42</v>
      </c>
      <c r="B50" s="28"/>
      <c r="C50" s="14"/>
      <c r="D50" s="87">
        <v>6</v>
      </c>
      <c r="E50" s="88">
        <v>1212745</v>
      </c>
      <c r="F50" s="88">
        <v>63695</v>
      </c>
      <c r="G50" s="120">
        <f t="shared" si="1"/>
        <v>0.94747865379778928</v>
      </c>
      <c r="H50" s="15"/>
    </row>
    <row r="51" spans="1:8" ht="15.75" x14ac:dyDescent="0.25">
      <c r="A51" s="27" t="s">
        <v>43</v>
      </c>
      <c r="B51" s="28"/>
      <c r="C51" s="14"/>
      <c r="D51" s="87">
        <v>1</v>
      </c>
      <c r="E51" s="88">
        <v>208230</v>
      </c>
      <c r="F51" s="88">
        <v>11770</v>
      </c>
      <c r="G51" s="120">
        <f t="shared" si="1"/>
        <v>0.94347596407818279</v>
      </c>
      <c r="H51" s="15"/>
    </row>
    <row r="52" spans="1:8" ht="15.75" x14ac:dyDescent="0.25">
      <c r="A52" s="54" t="s">
        <v>44</v>
      </c>
      <c r="B52" s="28"/>
      <c r="C52" s="14"/>
      <c r="D52" s="87">
        <v>1</v>
      </c>
      <c r="E52" s="88">
        <v>1211025</v>
      </c>
      <c r="F52" s="88">
        <v>-1000</v>
      </c>
      <c r="G52" s="120">
        <f t="shared" si="1"/>
        <v>1.0008257467847486</v>
      </c>
      <c r="H52" s="15"/>
    </row>
    <row r="53" spans="1:8" ht="15.75" x14ac:dyDescent="0.25">
      <c r="A53" s="55" t="s">
        <v>64</v>
      </c>
      <c r="B53" s="28"/>
      <c r="C53" s="14"/>
      <c r="D53" s="87"/>
      <c r="E53" s="88"/>
      <c r="F53" s="88"/>
      <c r="G53" s="120"/>
      <c r="H53" s="15"/>
    </row>
    <row r="54" spans="1:8" ht="15.75" x14ac:dyDescent="0.25">
      <c r="A54" s="27" t="s">
        <v>113</v>
      </c>
      <c r="B54" s="28"/>
      <c r="C54" s="14"/>
      <c r="D54" s="87">
        <v>535</v>
      </c>
      <c r="E54" s="88">
        <v>32757778.07</v>
      </c>
      <c r="F54" s="88">
        <v>3895271.71</v>
      </c>
      <c r="G54" s="120">
        <f>1-(+F54/E54)</f>
        <v>0.88108864704815437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x14ac:dyDescent="0.2">
      <c r="A56" s="16" t="s">
        <v>45</v>
      </c>
      <c r="B56" s="30"/>
      <c r="C56" s="14"/>
      <c r="D56" s="91"/>
      <c r="E56" s="111"/>
      <c r="F56" s="88"/>
      <c r="G56" s="121"/>
      <c r="H56" s="15"/>
    </row>
    <row r="57" spans="1:8" x14ac:dyDescent="0.2">
      <c r="A57" s="16" t="s">
        <v>46</v>
      </c>
      <c r="B57" s="28"/>
      <c r="C57" s="14"/>
      <c r="D57" s="91"/>
      <c r="E57" s="111"/>
      <c r="F57" s="88"/>
      <c r="G57" s="121"/>
      <c r="H57" s="15"/>
    </row>
    <row r="58" spans="1:8" x14ac:dyDescent="0.2">
      <c r="A58" s="16" t="s">
        <v>47</v>
      </c>
      <c r="B58" s="28"/>
      <c r="C58" s="14"/>
      <c r="D58" s="91"/>
      <c r="E58" s="110"/>
      <c r="F58" s="88"/>
      <c r="G58" s="121"/>
      <c r="H58" s="15"/>
    </row>
    <row r="59" spans="1:8" x14ac:dyDescent="0.2">
      <c r="A59" s="16" t="s">
        <v>30</v>
      </c>
      <c r="B59" s="28"/>
      <c r="C59" s="21"/>
      <c r="D59" s="91"/>
      <c r="E59" s="110">
        <v>0.01</v>
      </c>
      <c r="F59" s="88"/>
      <c r="G59" s="121"/>
      <c r="H59" s="15"/>
    </row>
    <row r="60" spans="1:8" ht="15.75" x14ac:dyDescent="0.25">
      <c r="A60" s="32"/>
      <c r="B60" s="18"/>
      <c r="C60" s="33"/>
      <c r="D60" s="91"/>
      <c r="E60" s="94"/>
      <c r="F60" s="94"/>
      <c r="G60" s="121"/>
      <c r="H60" s="2"/>
    </row>
    <row r="61" spans="1:8" ht="18" x14ac:dyDescent="0.25">
      <c r="A61" s="20" t="s">
        <v>48</v>
      </c>
      <c r="B61" s="20"/>
      <c r="C61" s="36"/>
      <c r="D61" s="95">
        <f>SUM(D44:D57)</f>
        <v>894</v>
      </c>
      <c r="E61" s="96">
        <f>SUM(E44:E60)</f>
        <v>57076488.579999998</v>
      </c>
      <c r="F61" s="96">
        <f>SUM(F44:F60)</f>
        <v>5583864.3700000001</v>
      </c>
      <c r="G61" s="126">
        <f>1-(+F61/E61)</f>
        <v>0.90216874743137887</v>
      </c>
      <c r="H61" s="2"/>
    </row>
    <row r="62" spans="1:8" ht="18" x14ac:dyDescent="0.25">
      <c r="A62" s="38"/>
      <c r="B62" s="39"/>
      <c r="C62" s="39"/>
      <c r="D62" s="106"/>
      <c r="E62" s="107"/>
      <c r="F62" s="34"/>
      <c r="G62" s="34"/>
      <c r="H62" s="2"/>
    </row>
    <row r="63" spans="1:8" ht="18" x14ac:dyDescent="0.25">
      <c r="A63" s="35" t="s">
        <v>49</v>
      </c>
      <c r="B63" s="40"/>
      <c r="C63" s="40"/>
      <c r="D63" s="108"/>
      <c r="E63" s="108"/>
      <c r="F63" s="109">
        <f>F61+F39</f>
        <v>6347121.8700000001</v>
      </c>
      <c r="G63" s="108"/>
      <c r="H63" s="2"/>
    </row>
    <row r="64" spans="1:8" ht="18" x14ac:dyDescent="0.25">
      <c r="A64" s="35"/>
      <c r="B64" s="40"/>
      <c r="C64" s="40"/>
      <c r="D64" s="36"/>
      <c r="E64" s="36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8" x14ac:dyDescent="0.25">
      <c r="A67" s="4"/>
      <c r="B67" s="39"/>
      <c r="C67" s="39"/>
      <c r="D67" s="39"/>
      <c r="E67" s="39"/>
      <c r="F67" s="37"/>
      <c r="G67" s="39"/>
      <c r="H67" s="2"/>
    </row>
    <row r="68" spans="1:8" x14ac:dyDescent="0.2">
      <c r="A68" s="42" t="s">
        <v>53</v>
      </c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8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2018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x14ac:dyDescent="0.25">
      <c r="A11" s="83" t="s">
        <v>76</v>
      </c>
      <c r="B11" s="13"/>
      <c r="C11" s="14"/>
      <c r="D11" s="87"/>
      <c r="E11" s="88"/>
      <c r="F11" s="88"/>
      <c r="G11" s="89"/>
      <c r="H11" s="15"/>
    </row>
    <row r="12" spans="1:8" ht="15.75" x14ac:dyDescent="0.2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x14ac:dyDescent="0.25">
      <c r="A13" s="83" t="s">
        <v>132</v>
      </c>
      <c r="B13" s="13"/>
      <c r="C13" s="14"/>
      <c r="D13" s="87"/>
      <c r="E13" s="88"/>
      <c r="F13" s="88"/>
      <c r="G13" s="89"/>
      <c r="H13" s="15"/>
    </row>
    <row r="14" spans="1:8" ht="15.75" x14ac:dyDescent="0.25">
      <c r="A14" s="83" t="s">
        <v>111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61</v>
      </c>
      <c r="B15" s="13"/>
      <c r="C15" s="14"/>
      <c r="D15" s="87"/>
      <c r="E15" s="88"/>
      <c r="F15" s="88"/>
      <c r="G15" s="89"/>
      <c r="H15" s="15"/>
    </row>
    <row r="16" spans="1:8" ht="15.75" x14ac:dyDescent="0.25">
      <c r="A16" s="83" t="s">
        <v>77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25</v>
      </c>
      <c r="B17" s="13"/>
      <c r="C17" s="14"/>
      <c r="D17" s="87">
        <v>1</v>
      </c>
      <c r="E17" s="88">
        <v>75194</v>
      </c>
      <c r="F17" s="88">
        <v>22313</v>
      </c>
      <c r="G17" s="89">
        <f>F17/E17</f>
        <v>0.29673910152405775</v>
      </c>
      <c r="H17" s="15"/>
    </row>
    <row r="18" spans="1:8" ht="15.75" x14ac:dyDescent="0.25">
      <c r="A18" s="83" t="s">
        <v>14</v>
      </c>
      <c r="B18" s="13"/>
      <c r="C18" s="14"/>
      <c r="D18" s="87">
        <v>2</v>
      </c>
      <c r="E18" s="88">
        <v>201997</v>
      </c>
      <c r="F18" s="88">
        <v>37591.5</v>
      </c>
      <c r="G18" s="89">
        <f>F18/E18</f>
        <v>0.18609929850443324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16</v>
      </c>
      <c r="B20" s="13"/>
      <c r="C20" s="14"/>
      <c r="D20" s="87"/>
      <c r="E20" s="88"/>
      <c r="F20" s="88"/>
      <c r="G20" s="89"/>
      <c r="H20" s="15"/>
    </row>
    <row r="21" spans="1:8" ht="15.75" x14ac:dyDescent="0.25">
      <c r="A21" s="83" t="s">
        <v>78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17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18</v>
      </c>
      <c r="B23" s="13"/>
      <c r="C23" s="14"/>
      <c r="D23" s="87"/>
      <c r="E23" s="88"/>
      <c r="F23" s="88"/>
      <c r="G23" s="89"/>
      <c r="H23" s="15"/>
    </row>
    <row r="24" spans="1:8" ht="15.75" x14ac:dyDescent="0.25">
      <c r="A24" s="83" t="s">
        <v>19</v>
      </c>
      <c r="B24" s="13"/>
      <c r="C24" s="14"/>
      <c r="D24" s="87"/>
      <c r="E24" s="88"/>
      <c r="F24" s="88"/>
      <c r="G24" s="89"/>
      <c r="H24" s="15"/>
    </row>
    <row r="25" spans="1:8" ht="15.75" x14ac:dyDescent="0.25">
      <c r="A25" s="84" t="s">
        <v>20</v>
      </c>
      <c r="B25" s="13"/>
      <c r="C25" s="14"/>
      <c r="D25" s="87"/>
      <c r="E25" s="88"/>
      <c r="F25" s="88"/>
      <c r="G25" s="89"/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24</v>
      </c>
      <c r="B29" s="13"/>
      <c r="C29" s="14"/>
      <c r="D29" s="87"/>
      <c r="E29" s="88"/>
      <c r="F29" s="88"/>
      <c r="G29" s="89"/>
      <c r="H29" s="15"/>
    </row>
    <row r="30" spans="1:8" ht="15.75" x14ac:dyDescent="0.25">
      <c r="A30" s="85" t="s">
        <v>128</v>
      </c>
      <c r="B30" s="13"/>
      <c r="C30" s="14"/>
      <c r="D30" s="87"/>
      <c r="E30" s="88"/>
      <c r="F30" s="88"/>
      <c r="G30" s="89"/>
      <c r="H30" s="15"/>
    </row>
    <row r="31" spans="1:8" ht="15.75" x14ac:dyDescent="0.25">
      <c r="A31" s="85" t="s">
        <v>27</v>
      </c>
      <c r="B31" s="13"/>
      <c r="C31" s="14"/>
      <c r="D31" s="87">
        <v>1</v>
      </c>
      <c r="E31" s="88">
        <v>22345</v>
      </c>
      <c r="F31" s="88">
        <v>10336.5</v>
      </c>
      <c r="G31" s="89">
        <f>F31/E31</f>
        <v>0.46258670843589172</v>
      </c>
      <c r="H31" s="15"/>
    </row>
    <row r="32" spans="1:8" ht="15.75" x14ac:dyDescent="0.25">
      <c r="A32" s="85" t="s">
        <v>57</v>
      </c>
      <c r="B32" s="13"/>
      <c r="C32" s="14"/>
      <c r="D32" s="87">
        <v>1</v>
      </c>
      <c r="E32" s="88">
        <v>105612</v>
      </c>
      <c r="F32" s="88">
        <v>22627</v>
      </c>
      <c r="G32" s="89">
        <f>F32/E32</f>
        <v>0.21424648714161271</v>
      </c>
      <c r="H32" s="15"/>
    </row>
    <row r="33" spans="1:8" ht="15.75" x14ac:dyDescent="0.25">
      <c r="A33" s="85" t="s">
        <v>137</v>
      </c>
      <c r="B33" s="13"/>
      <c r="C33" s="14"/>
      <c r="D33" s="87">
        <v>4</v>
      </c>
      <c r="E33" s="88">
        <v>264387</v>
      </c>
      <c r="F33" s="88">
        <v>37072.5</v>
      </c>
      <c r="G33" s="89">
        <f>F33/E33</f>
        <v>0.14022058573227883</v>
      </c>
      <c r="H33" s="15"/>
    </row>
    <row r="34" spans="1:8" ht="15.75" x14ac:dyDescent="0.25">
      <c r="A34" s="85" t="s">
        <v>134</v>
      </c>
      <c r="B34" s="13"/>
      <c r="C34" s="14"/>
      <c r="D34" s="87">
        <v>1</v>
      </c>
      <c r="E34" s="88">
        <v>38384</v>
      </c>
      <c r="F34" s="88">
        <v>12273</v>
      </c>
      <c r="G34" s="89">
        <f>F34/E34</f>
        <v>0.31974260108378488</v>
      </c>
      <c r="H34" s="15"/>
    </row>
    <row r="35" spans="1:8" x14ac:dyDescent="0.2">
      <c r="A35" s="16" t="s">
        <v>28</v>
      </c>
      <c r="B35" s="13"/>
      <c r="C35" s="14"/>
      <c r="D35" s="91"/>
      <c r="E35" s="110"/>
      <c r="F35" s="88"/>
      <c r="G35" s="93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>
        <v>100</v>
      </c>
      <c r="G36" s="93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10</v>
      </c>
      <c r="E39" s="96">
        <f>SUM(E9:E38)</f>
        <v>707919</v>
      </c>
      <c r="F39" s="96">
        <f>SUM(F9:F38)</f>
        <v>142313.5</v>
      </c>
      <c r="G39" s="97">
        <f>F39/E39</f>
        <v>0.2010307676443209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38</v>
      </c>
      <c r="E44" s="88">
        <v>3336953.1</v>
      </c>
      <c r="F44" s="88">
        <v>198981</v>
      </c>
      <c r="G44" s="89">
        <f>1-(+F44/E44)</f>
        <v>0.94037045351341619</v>
      </c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x14ac:dyDescent="0.25">
      <c r="A46" s="27" t="s">
        <v>38</v>
      </c>
      <c r="B46" s="28"/>
      <c r="C46" s="14"/>
      <c r="D46" s="87">
        <v>46</v>
      </c>
      <c r="E46" s="88">
        <v>2742574.5</v>
      </c>
      <c r="F46" s="88">
        <v>213097.53</v>
      </c>
      <c r="G46" s="89">
        <f>1-(+F46/E46)</f>
        <v>0.92230018546442405</v>
      </c>
      <c r="H46" s="15"/>
    </row>
    <row r="47" spans="1:8" ht="15.75" x14ac:dyDescent="0.25">
      <c r="A47" s="27" t="s">
        <v>39</v>
      </c>
      <c r="B47" s="28"/>
      <c r="C47" s="14"/>
      <c r="D47" s="87"/>
      <c r="E47" s="88"/>
      <c r="F47" s="88"/>
      <c r="G47" s="89"/>
      <c r="H47" s="15"/>
    </row>
    <row r="48" spans="1:8" ht="15.75" x14ac:dyDescent="0.25">
      <c r="A48" s="27" t="s">
        <v>40</v>
      </c>
      <c r="B48" s="28"/>
      <c r="C48" s="14"/>
      <c r="D48" s="87">
        <v>32</v>
      </c>
      <c r="E48" s="88">
        <v>2575389.7000000002</v>
      </c>
      <c r="F48" s="88">
        <v>248164.84</v>
      </c>
      <c r="G48" s="89">
        <f>1-(+F48/E48)</f>
        <v>0.90363988797501205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4</v>
      </c>
      <c r="E50" s="88">
        <v>215295</v>
      </c>
      <c r="F50" s="88">
        <v>4420</v>
      </c>
      <c r="G50" s="89">
        <f>1-(+F50/E50)</f>
        <v>0.97947002949441464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7" t="s">
        <v>65</v>
      </c>
      <c r="B53" s="30"/>
      <c r="C53" s="14"/>
      <c r="D53" s="128">
        <v>325</v>
      </c>
      <c r="E53" s="129">
        <v>21035961.559999999</v>
      </c>
      <c r="F53" s="129">
        <v>2585736.06</v>
      </c>
      <c r="G53" s="89">
        <f>1-(+F53/E53)</f>
        <v>0.87708020607354631</v>
      </c>
      <c r="H53" s="15"/>
    </row>
    <row r="54" spans="1:8" ht="15.75" x14ac:dyDescent="0.25">
      <c r="A54" s="27" t="s">
        <v>66</v>
      </c>
      <c r="B54" s="30"/>
      <c r="C54" s="14"/>
      <c r="D54" s="87"/>
      <c r="E54" s="88"/>
      <c r="F54" s="88"/>
      <c r="G54" s="89"/>
      <c r="H54" s="15"/>
    </row>
    <row r="55" spans="1:8" x14ac:dyDescent="0.2">
      <c r="A55" s="16" t="s">
        <v>45</v>
      </c>
      <c r="B55" s="30"/>
      <c r="C55" s="14"/>
      <c r="D55" s="91"/>
      <c r="E55" s="111"/>
      <c r="F55" s="88"/>
      <c r="G55" s="93"/>
      <c r="H55" s="15"/>
    </row>
    <row r="56" spans="1:8" x14ac:dyDescent="0.2">
      <c r="A56" s="16" t="s">
        <v>46</v>
      </c>
      <c r="B56" s="28"/>
      <c r="C56" s="14"/>
      <c r="D56" s="91"/>
      <c r="E56" s="111"/>
      <c r="F56" s="88"/>
      <c r="G56" s="93"/>
      <c r="H56" s="15"/>
    </row>
    <row r="57" spans="1:8" x14ac:dyDescent="0.2">
      <c r="A57" s="16" t="s">
        <v>47</v>
      </c>
      <c r="B57" s="28"/>
      <c r="C57" s="14"/>
      <c r="D57" s="91"/>
      <c r="E57" s="110"/>
      <c r="F57" s="88"/>
      <c r="G57" s="93"/>
      <c r="H57" s="15"/>
    </row>
    <row r="58" spans="1:8" x14ac:dyDescent="0.2">
      <c r="A58" s="16" t="s">
        <v>30</v>
      </c>
      <c r="B58" s="28"/>
      <c r="C58" s="14"/>
      <c r="D58" s="91"/>
      <c r="E58" s="110"/>
      <c r="F58" s="88"/>
      <c r="G58" s="93"/>
      <c r="H58" s="15"/>
    </row>
    <row r="59" spans="1:8" ht="15.75" x14ac:dyDescent="0.25">
      <c r="A59" s="32"/>
      <c r="B59" s="18"/>
      <c r="C59" s="14"/>
      <c r="D59" s="91"/>
      <c r="E59" s="112"/>
      <c r="F59" s="94"/>
      <c r="G59" s="93"/>
      <c r="H59" s="15"/>
    </row>
    <row r="60" spans="1:8" ht="15.75" x14ac:dyDescent="0.25">
      <c r="A60" s="20" t="s">
        <v>48</v>
      </c>
      <c r="B60" s="20"/>
      <c r="C60" s="21"/>
      <c r="D60" s="95">
        <f>SUM(D44:D56)</f>
        <v>445</v>
      </c>
      <c r="E60" s="96">
        <f>SUM(E44:E59)</f>
        <v>29906173.859999999</v>
      </c>
      <c r="F60" s="96">
        <f>SUM(F44:F59)</f>
        <v>3250399.43</v>
      </c>
      <c r="G60" s="97">
        <f>1-(F60/E60)</f>
        <v>0.89131343095856663</v>
      </c>
      <c r="H60" s="15"/>
    </row>
    <row r="61" spans="1:8" x14ac:dyDescent="0.2">
      <c r="A61" s="33"/>
      <c r="B61" s="33"/>
      <c r="C61" s="50"/>
      <c r="D61" s="113"/>
      <c r="E61" s="107"/>
      <c r="F61" s="34"/>
      <c r="G61" s="34"/>
      <c r="H61" s="2"/>
    </row>
    <row r="62" spans="1:8" ht="18" x14ac:dyDescent="0.25">
      <c r="A62" s="35" t="s">
        <v>49</v>
      </c>
      <c r="B62" s="36"/>
      <c r="C62" s="39"/>
      <c r="D62" s="114"/>
      <c r="E62" s="108"/>
      <c r="F62" s="109">
        <f>F60+F39</f>
        <v>3392712.93</v>
      </c>
      <c r="G62" s="108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8" customWidth="1"/>
    <col min="2" max="2" width="15.6640625" style="58" customWidth="1"/>
    <col min="3" max="3" width="3.6640625" style="58" customWidth="1"/>
    <col min="4" max="4" width="6.6640625" style="58" customWidth="1"/>
    <col min="5" max="6" width="14.6640625" style="58" customWidth="1"/>
    <col min="7" max="7" width="11.6640625" style="58" customWidth="1"/>
    <col min="8" max="8" width="3.6640625" style="58" customWidth="1"/>
    <col min="9" max="16384" width="8.88671875" style="58"/>
  </cols>
  <sheetData>
    <row r="1" spans="1:8" ht="23.25" x14ac:dyDescent="0.35">
      <c r="A1" s="57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7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 OCTOBER 2018</v>
      </c>
      <c r="B3" s="21"/>
      <c r="C3" s="21"/>
      <c r="D3" s="21"/>
      <c r="E3" s="21"/>
      <c r="F3" s="21"/>
      <c r="G3" s="21"/>
      <c r="H3" s="21"/>
    </row>
    <row r="4" spans="1:8" x14ac:dyDescent="0.2">
      <c r="A4" s="73"/>
      <c r="B4" s="73"/>
      <c r="C4" s="73"/>
      <c r="D4" s="73"/>
      <c r="E4" s="73"/>
      <c r="F4" s="5"/>
      <c r="G4" s="5"/>
      <c r="H4" s="21"/>
    </row>
    <row r="5" spans="1:8" ht="23.25" x14ac:dyDescent="0.35">
      <c r="A5" s="21"/>
      <c r="B5" s="73"/>
      <c r="C5" s="73"/>
      <c r="D5" s="74" t="s">
        <v>105</v>
      </c>
      <c r="E5" s="75"/>
      <c r="F5" s="8"/>
      <c r="G5" s="5"/>
      <c r="H5" s="76"/>
    </row>
    <row r="6" spans="1:8" ht="18" x14ac:dyDescent="0.25">
      <c r="A6" s="23" t="s">
        <v>3</v>
      </c>
      <c r="B6" s="73"/>
      <c r="C6" s="73"/>
      <c r="D6" s="73"/>
      <c r="E6" s="73"/>
      <c r="F6" s="5"/>
      <c r="G6" s="5"/>
      <c r="H6" s="76"/>
    </row>
    <row r="7" spans="1:8" ht="15.75" x14ac:dyDescent="0.25">
      <c r="A7" s="77"/>
      <c r="B7" s="77"/>
      <c r="C7" s="77"/>
      <c r="D7" s="77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77"/>
      <c r="B8" s="77"/>
      <c r="C8" s="77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30" t="s">
        <v>10</v>
      </c>
      <c r="B9" s="131"/>
      <c r="C9" s="14"/>
      <c r="D9" s="87"/>
      <c r="E9" s="88"/>
      <c r="F9" s="88"/>
      <c r="G9" s="89"/>
      <c r="H9" s="79"/>
    </row>
    <row r="10" spans="1:8" ht="15.75" x14ac:dyDescent="0.25">
      <c r="A10" s="130" t="s">
        <v>11</v>
      </c>
      <c r="B10" s="131"/>
      <c r="C10" s="14"/>
      <c r="D10" s="87">
        <v>1</v>
      </c>
      <c r="E10" s="88">
        <v>104005</v>
      </c>
      <c r="F10" s="88">
        <v>22152.5</v>
      </c>
      <c r="G10" s="89">
        <f>F10/E10</f>
        <v>0.21299456756886689</v>
      </c>
      <c r="H10" s="79"/>
    </row>
    <row r="11" spans="1:8" ht="15.75" x14ac:dyDescent="0.25">
      <c r="A11" s="130" t="s">
        <v>56</v>
      </c>
      <c r="B11" s="131"/>
      <c r="C11" s="14"/>
      <c r="D11" s="87"/>
      <c r="E11" s="88"/>
      <c r="F11" s="88"/>
      <c r="G11" s="89"/>
      <c r="H11" s="79"/>
    </row>
    <row r="12" spans="1:8" ht="15.75" x14ac:dyDescent="0.25">
      <c r="A12" s="130" t="s">
        <v>69</v>
      </c>
      <c r="B12" s="131"/>
      <c r="C12" s="14"/>
      <c r="D12" s="87"/>
      <c r="E12" s="88"/>
      <c r="F12" s="88"/>
      <c r="G12" s="89"/>
      <c r="H12" s="79"/>
    </row>
    <row r="13" spans="1:8" ht="15.75" x14ac:dyDescent="0.25">
      <c r="A13" s="130" t="s">
        <v>13</v>
      </c>
      <c r="B13" s="131"/>
      <c r="C13" s="14"/>
      <c r="D13" s="87"/>
      <c r="E13" s="88"/>
      <c r="F13" s="88"/>
      <c r="G13" s="89"/>
      <c r="H13" s="79"/>
    </row>
    <row r="14" spans="1:8" ht="15.75" x14ac:dyDescent="0.25">
      <c r="A14" s="130" t="s">
        <v>71</v>
      </c>
      <c r="B14" s="131"/>
      <c r="C14" s="14"/>
      <c r="D14" s="87"/>
      <c r="E14" s="88">
        <v>275466</v>
      </c>
      <c r="F14" s="88">
        <v>92253.5</v>
      </c>
      <c r="G14" s="89">
        <f>F14/E14</f>
        <v>0.33489976984455433</v>
      </c>
      <c r="H14" s="79"/>
    </row>
    <row r="15" spans="1:8" ht="15.75" x14ac:dyDescent="0.25">
      <c r="A15" s="130" t="s">
        <v>25</v>
      </c>
      <c r="B15" s="131"/>
      <c r="C15" s="14"/>
      <c r="D15" s="87">
        <v>2</v>
      </c>
      <c r="E15" s="88">
        <v>421032</v>
      </c>
      <c r="F15" s="88">
        <v>134096</v>
      </c>
      <c r="G15" s="89">
        <f>F15/E15</f>
        <v>0.31849360618670314</v>
      </c>
      <c r="H15" s="79"/>
    </row>
    <row r="16" spans="1:8" ht="15.75" x14ac:dyDescent="0.25">
      <c r="A16" s="130" t="s">
        <v>72</v>
      </c>
      <c r="B16" s="131"/>
      <c r="C16" s="14"/>
      <c r="D16" s="87"/>
      <c r="E16" s="88"/>
      <c r="F16" s="88"/>
      <c r="G16" s="89"/>
      <c r="H16" s="79"/>
    </row>
    <row r="17" spans="1:8" ht="15.75" x14ac:dyDescent="0.25">
      <c r="A17" s="130" t="s">
        <v>112</v>
      </c>
      <c r="B17" s="131"/>
      <c r="C17" s="14"/>
      <c r="D17" s="87"/>
      <c r="E17" s="88"/>
      <c r="F17" s="88"/>
      <c r="G17" s="89"/>
      <c r="H17" s="79"/>
    </row>
    <row r="18" spans="1:8" ht="15.75" x14ac:dyDescent="0.25">
      <c r="A18" s="130" t="s">
        <v>14</v>
      </c>
      <c r="B18" s="131"/>
      <c r="C18" s="14"/>
      <c r="D18" s="87"/>
      <c r="E18" s="88"/>
      <c r="F18" s="88"/>
      <c r="G18" s="89"/>
      <c r="H18" s="79"/>
    </row>
    <row r="19" spans="1:8" ht="15.75" x14ac:dyDescent="0.25">
      <c r="A19" s="130" t="s">
        <v>16</v>
      </c>
      <c r="B19" s="131"/>
      <c r="C19" s="14"/>
      <c r="D19" s="87">
        <v>1</v>
      </c>
      <c r="E19" s="88">
        <v>501880</v>
      </c>
      <c r="F19" s="88">
        <v>161918</v>
      </c>
      <c r="G19" s="89">
        <f>F19/E19</f>
        <v>0.32262293775404477</v>
      </c>
      <c r="H19" s="79"/>
    </row>
    <row r="20" spans="1:8" ht="15.75" x14ac:dyDescent="0.25">
      <c r="A20" s="130" t="s">
        <v>104</v>
      </c>
      <c r="B20" s="131"/>
      <c r="C20" s="14"/>
      <c r="D20" s="87"/>
      <c r="E20" s="88"/>
      <c r="F20" s="88"/>
      <c r="G20" s="89"/>
      <c r="H20" s="79"/>
    </row>
    <row r="21" spans="1:8" ht="15.75" x14ac:dyDescent="0.25">
      <c r="A21" s="130" t="s">
        <v>106</v>
      </c>
      <c r="B21" s="131"/>
      <c r="C21" s="14"/>
      <c r="D21" s="87"/>
      <c r="E21" s="88"/>
      <c r="F21" s="88"/>
      <c r="G21" s="89"/>
      <c r="H21" s="79"/>
    </row>
    <row r="22" spans="1:8" ht="15.75" x14ac:dyDescent="0.25">
      <c r="A22" s="130" t="s">
        <v>17</v>
      </c>
      <c r="B22" s="131"/>
      <c r="C22" s="14"/>
      <c r="D22" s="87"/>
      <c r="E22" s="88"/>
      <c r="F22" s="88"/>
      <c r="G22" s="89"/>
      <c r="H22" s="79"/>
    </row>
    <row r="23" spans="1:8" ht="15.75" x14ac:dyDescent="0.25">
      <c r="A23" s="130" t="s">
        <v>119</v>
      </c>
      <c r="B23" s="131"/>
      <c r="C23" s="14"/>
      <c r="D23" s="87"/>
      <c r="E23" s="88"/>
      <c r="F23" s="88"/>
      <c r="G23" s="89"/>
      <c r="H23" s="79"/>
    </row>
    <row r="24" spans="1:8" ht="15.75" x14ac:dyDescent="0.25">
      <c r="A24" s="130" t="s">
        <v>18</v>
      </c>
      <c r="B24" s="131"/>
      <c r="C24" s="14"/>
      <c r="D24" s="87">
        <v>2</v>
      </c>
      <c r="E24" s="88">
        <v>122489</v>
      </c>
      <c r="F24" s="88">
        <v>39795.5</v>
      </c>
      <c r="G24" s="89">
        <f>F24/E24</f>
        <v>0.32489039832148192</v>
      </c>
      <c r="H24" s="79"/>
    </row>
    <row r="25" spans="1:8" ht="15.75" x14ac:dyDescent="0.25">
      <c r="A25" s="132" t="s">
        <v>20</v>
      </c>
      <c r="B25" s="131"/>
      <c r="C25" s="14"/>
      <c r="D25" s="87">
        <v>2</v>
      </c>
      <c r="E25" s="88">
        <v>63954</v>
      </c>
      <c r="F25" s="88">
        <v>6545</v>
      </c>
      <c r="G25" s="89">
        <f>F25/E25</f>
        <v>0.1023391812865497</v>
      </c>
      <c r="H25" s="79"/>
    </row>
    <row r="26" spans="1:8" ht="15.75" x14ac:dyDescent="0.25">
      <c r="A26" s="132" t="s">
        <v>21</v>
      </c>
      <c r="B26" s="131"/>
      <c r="C26" s="14"/>
      <c r="D26" s="87">
        <v>4</v>
      </c>
      <c r="E26" s="88">
        <v>19290</v>
      </c>
      <c r="F26" s="88">
        <v>19290</v>
      </c>
      <c r="G26" s="89">
        <f>F26/E26</f>
        <v>1</v>
      </c>
      <c r="H26" s="79"/>
    </row>
    <row r="27" spans="1:8" ht="15.75" x14ac:dyDescent="0.25">
      <c r="A27" s="133" t="s">
        <v>22</v>
      </c>
      <c r="B27" s="131"/>
      <c r="C27" s="14"/>
      <c r="D27" s="87"/>
      <c r="E27" s="88"/>
      <c r="F27" s="88"/>
      <c r="G27" s="89"/>
      <c r="H27" s="79"/>
    </row>
    <row r="28" spans="1:8" ht="15.75" x14ac:dyDescent="0.25">
      <c r="A28" s="133" t="s">
        <v>23</v>
      </c>
      <c r="B28" s="131"/>
      <c r="C28" s="14"/>
      <c r="D28" s="87"/>
      <c r="E28" s="88">
        <v>4042</v>
      </c>
      <c r="F28" s="88">
        <v>4042</v>
      </c>
      <c r="G28" s="89">
        <f>F28/E28</f>
        <v>1</v>
      </c>
      <c r="H28" s="79"/>
    </row>
    <row r="29" spans="1:8" ht="15.75" x14ac:dyDescent="0.25">
      <c r="A29" s="133" t="s">
        <v>107</v>
      </c>
      <c r="B29" s="131"/>
      <c r="C29" s="14"/>
      <c r="D29" s="87">
        <v>1</v>
      </c>
      <c r="E29" s="88">
        <v>96983</v>
      </c>
      <c r="F29" s="88">
        <v>32521</v>
      </c>
      <c r="G29" s="89">
        <f>F29/E29</f>
        <v>0.33532680985327323</v>
      </c>
      <c r="H29" s="79"/>
    </row>
    <row r="30" spans="1:8" ht="15.75" x14ac:dyDescent="0.25">
      <c r="A30" s="133" t="s">
        <v>137</v>
      </c>
      <c r="B30" s="131"/>
      <c r="C30" s="14"/>
      <c r="D30" s="87">
        <v>10</v>
      </c>
      <c r="E30" s="88">
        <v>573493</v>
      </c>
      <c r="F30" s="88">
        <v>167159</v>
      </c>
      <c r="G30" s="89">
        <f>F30/E30</f>
        <v>0.29147522288850952</v>
      </c>
      <c r="H30" s="79"/>
    </row>
    <row r="31" spans="1:8" ht="15.75" x14ac:dyDescent="0.25">
      <c r="A31" s="133" t="s">
        <v>148</v>
      </c>
      <c r="B31" s="131"/>
      <c r="C31" s="14"/>
      <c r="D31" s="87">
        <v>1</v>
      </c>
      <c r="E31" s="88">
        <v>7049</v>
      </c>
      <c r="F31" s="88">
        <v>-1389</v>
      </c>
      <c r="G31" s="89">
        <f>F31/E31</f>
        <v>-0.19704922684068663</v>
      </c>
      <c r="H31" s="79"/>
    </row>
    <row r="32" spans="1:8" ht="15.75" x14ac:dyDescent="0.25">
      <c r="A32" s="85" t="s">
        <v>110</v>
      </c>
      <c r="B32" s="131"/>
      <c r="C32" s="14"/>
      <c r="D32" s="87"/>
      <c r="E32" s="88"/>
      <c r="F32" s="88"/>
      <c r="G32" s="89"/>
      <c r="H32" s="79"/>
    </row>
    <row r="33" spans="1:8" ht="15.75" x14ac:dyDescent="0.25">
      <c r="A33" s="133" t="s">
        <v>73</v>
      </c>
      <c r="B33" s="131"/>
      <c r="C33" s="14"/>
      <c r="D33" s="87"/>
      <c r="E33" s="88"/>
      <c r="F33" s="88"/>
      <c r="G33" s="89"/>
      <c r="H33" s="79"/>
    </row>
    <row r="34" spans="1:8" ht="15.75" x14ac:dyDescent="0.25">
      <c r="A34" s="133" t="s">
        <v>108</v>
      </c>
      <c r="B34" s="131"/>
      <c r="C34" s="14"/>
      <c r="D34" s="87"/>
      <c r="E34" s="88"/>
      <c r="F34" s="88"/>
      <c r="G34" s="89"/>
      <c r="H34" s="79"/>
    </row>
    <row r="35" spans="1:8" x14ac:dyDescent="0.2">
      <c r="A35" s="16" t="s">
        <v>28</v>
      </c>
      <c r="B35" s="13"/>
      <c r="C35" s="14"/>
      <c r="D35" s="91"/>
      <c r="E35" s="110">
        <v>24570</v>
      </c>
      <c r="F35" s="88">
        <v>3580</v>
      </c>
      <c r="G35" s="93"/>
      <c r="H35" s="79"/>
    </row>
    <row r="36" spans="1:8" x14ac:dyDescent="0.2">
      <c r="A36" s="16" t="s">
        <v>47</v>
      </c>
      <c r="B36" s="13"/>
      <c r="C36" s="14"/>
      <c r="D36" s="91"/>
      <c r="E36" s="110"/>
      <c r="F36" s="88"/>
      <c r="G36" s="93"/>
      <c r="H36" s="79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79"/>
    </row>
    <row r="38" spans="1:8" x14ac:dyDescent="0.2">
      <c r="A38" s="17"/>
      <c r="B38" s="18"/>
      <c r="C38" s="14"/>
      <c r="D38" s="91"/>
      <c r="E38" s="94"/>
      <c r="F38" s="94"/>
      <c r="G38" s="93"/>
      <c r="H38" s="79"/>
    </row>
    <row r="39" spans="1:8" ht="15.75" x14ac:dyDescent="0.25">
      <c r="A39" s="19" t="s">
        <v>31</v>
      </c>
      <c r="B39" s="20"/>
      <c r="C39" s="21"/>
      <c r="D39" s="95">
        <f>SUM(D9:D38)</f>
        <v>24</v>
      </c>
      <c r="E39" s="96">
        <f>SUM(E9:E38)</f>
        <v>2214253</v>
      </c>
      <c r="F39" s="96">
        <f>SUM(F9:F38)</f>
        <v>681963.5</v>
      </c>
      <c r="G39" s="97">
        <f>F39/E39</f>
        <v>0.3079880664043359</v>
      </c>
      <c r="H39" s="80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81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81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81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81"/>
    </row>
    <row r="44" spans="1:8" ht="15.75" x14ac:dyDescent="0.25">
      <c r="A44" s="27" t="s">
        <v>36</v>
      </c>
      <c r="B44" s="28"/>
      <c r="C44" s="14"/>
      <c r="D44" s="87">
        <v>37</v>
      </c>
      <c r="E44" s="88">
        <v>484794.6</v>
      </c>
      <c r="F44" s="88">
        <v>55532</v>
      </c>
      <c r="G44" s="89">
        <f>1-(+F44/E44)</f>
        <v>0.88545251947938364</v>
      </c>
      <c r="H44" s="79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79"/>
    </row>
    <row r="46" spans="1:8" ht="15.75" x14ac:dyDescent="0.25">
      <c r="A46" s="27" t="s">
        <v>38</v>
      </c>
      <c r="B46" s="28"/>
      <c r="C46" s="14"/>
      <c r="D46" s="87">
        <v>129</v>
      </c>
      <c r="E46" s="88">
        <v>4368480.75</v>
      </c>
      <c r="F46" s="88">
        <v>390811.17</v>
      </c>
      <c r="G46" s="89">
        <f t="shared" ref="G46:G52" si="0">1-(+F46/E46)</f>
        <v>0.91053842459990242</v>
      </c>
      <c r="H46" s="79"/>
    </row>
    <row r="47" spans="1:8" ht="15.75" x14ac:dyDescent="0.25">
      <c r="A47" s="27" t="s">
        <v>39</v>
      </c>
      <c r="B47" s="28"/>
      <c r="C47" s="14"/>
      <c r="D47" s="87">
        <v>37</v>
      </c>
      <c r="E47" s="88">
        <v>1462991.94</v>
      </c>
      <c r="F47" s="88">
        <v>114943.03</v>
      </c>
      <c r="G47" s="89">
        <f t="shared" si="0"/>
        <v>0.92143290276773504</v>
      </c>
      <c r="H47" s="79"/>
    </row>
    <row r="48" spans="1:8" ht="15.75" x14ac:dyDescent="0.25">
      <c r="A48" s="27" t="s">
        <v>40</v>
      </c>
      <c r="B48" s="28"/>
      <c r="C48" s="14"/>
      <c r="D48" s="87">
        <v>101</v>
      </c>
      <c r="E48" s="88">
        <v>4026261</v>
      </c>
      <c r="F48" s="88">
        <v>381992.47</v>
      </c>
      <c r="G48" s="89">
        <f t="shared" si="0"/>
        <v>0.90512476215526017</v>
      </c>
      <c r="H48" s="79"/>
    </row>
    <row r="49" spans="1:8" ht="15.75" x14ac:dyDescent="0.25">
      <c r="A49" s="27" t="s">
        <v>41</v>
      </c>
      <c r="B49" s="28"/>
      <c r="C49" s="14"/>
      <c r="D49" s="87">
        <v>2</v>
      </c>
      <c r="E49" s="88">
        <v>82370</v>
      </c>
      <c r="F49" s="88">
        <v>6306</v>
      </c>
      <c r="G49" s="89">
        <f t="shared" si="0"/>
        <v>0.92344300109263078</v>
      </c>
      <c r="H49" s="79"/>
    </row>
    <row r="50" spans="1:8" ht="15.75" x14ac:dyDescent="0.25">
      <c r="A50" s="27" t="s">
        <v>42</v>
      </c>
      <c r="B50" s="28"/>
      <c r="C50" s="14"/>
      <c r="D50" s="87">
        <v>9</v>
      </c>
      <c r="E50" s="88">
        <v>1391355</v>
      </c>
      <c r="F50" s="88">
        <v>100915</v>
      </c>
      <c r="G50" s="89">
        <f t="shared" si="0"/>
        <v>0.92746998429588423</v>
      </c>
      <c r="H50" s="79"/>
    </row>
    <row r="51" spans="1:8" ht="15.75" x14ac:dyDescent="0.25">
      <c r="A51" s="27" t="s">
        <v>43</v>
      </c>
      <c r="B51" s="28"/>
      <c r="C51" s="14"/>
      <c r="D51" s="87">
        <v>4</v>
      </c>
      <c r="E51" s="88">
        <v>818470</v>
      </c>
      <c r="F51" s="88">
        <v>68610</v>
      </c>
      <c r="G51" s="89">
        <f t="shared" si="0"/>
        <v>0.91617285911517832</v>
      </c>
      <c r="H51" s="79"/>
    </row>
    <row r="52" spans="1:8" ht="15.75" x14ac:dyDescent="0.25">
      <c r="A52" s="27" t="s">
        <v>44</v>
      </c>
      <c r="B52" s="28"/>
      <c r="C52" s="14"/>
      <c r="D52" s="87">
        <v>2</v>
      </c>
      <c r="E52" s="88">
        <v>516425</v>
      </c>
      <c r="F52" s="88">
        <v>25225</v>
      </c>
      <c r="G52" s="89">
        <f t="shared" si="0"/>
        <v>0.95115457229994671</v>
      </c>
      <c r="H52" s="79"/>
    </row>
    <row r="53" spans="1:8" ht="15.75" x14ac:dyDescent="0.25">
      <c r="A53" s="29" t="s">
        <v>64</v>
      </c>
      <c r="B53" s="28"/>
      <c r="C53" s="14"/>
      <c r="D53" s="87"/>
      <c r="E53" s="88"/>
      <c r="F53" s="88"/>
      <c r="G53" s="89"/>
      <c r="H53" s="79"/>
    </row>
    <row r="54" spans="1:8" ht="15.75" x14ac:dyDescent="0.25">
      <c r="A54" s="27" t="s">
        <v>65</v>
      </c>
      <c r="B54" s="30"/>
      <c r="C54" s="14"/>
      <c r="D54" s="87">
        <v>534</v>
      </c>
      <c r="E54" s="88">
        <v>26387137.359999999</v>
      </c>
      <c r="F54" s="88">
        <v>3053055.15</v>
      </c>
      <c r="G54" s="89">
        <f>1-(+F54/E54)</f>
        <v>0.88429759892681292</v>
      </c>
      <c r="H54" s="79"/>
    </row>
    <row r="55" spans="1:8" ht="15.75" x14ac:dyDescent="0.25">
      <c r="A55" s="27" t="s">
        <v>66</v>
      </c>
      <c r="B55" s="30"/>
      <c r="C55" s="14"/>
      <c r="D55" s="87">
        <v>10</v>
      </c>
      <c r="E55" s="88">
        <v>1044488.72</v>
      </c>
      <c r="F55" s="88">
        <v>60236.12</v>
      </c>
      <c r="G55" s="89">
        <f>1-(+F55/E55)</f>
        <v>0.9423295638846152</v>
      </c>
      <c r="H55" s="79"/>
    </row>
    <row r="56" spans="1:8" x14ac:dyDescent="0.2">
      <c r="A56" s="16" t="s">
        <v>45</v>
      </c>
      <c r="B56" s="30"/>
      <c r="C56" s="14"/>
      <c r="D56" s="91"/>
      <c r="E56" s="111"/>
      <c r="F56" s="88"/>
      <c r="G56" s="93"/>
      <c r="H56" s="79"/>
    </row>
    <row r="57" spans="1:8" x14ac:dyDescent="0.2">
      <c r="A57" s="16" t="s">
        <v>46</v>
      </c>
      <c r="B57" s="28"/>
      <c r="C57" s="14"/>
      <c r="D57" s="91"/>
      <c r="E57" s="111"/>
      <c r="F57" s="88"/>
      <c r="G57" s="93"/>
      <c r="H57" s="79"/>
    </row>
    <row r="58" spans="1:8" x14ac:dyDescent="0.2">
      <c r="A58" s="16" t="s">
        <v>47</v>
      </c>
      <c r="B58" s="28"/>
      <c r="C58" s="14"/>
      <c r="D58" s="91"/>
      <c r="E58" s="110"/>
      <c r="F58" s="88"/>
      <c r="G58" s="93"/>
      <c r="H58" s="79"/>
    </row>
    <row r="59" spans="1:8" x14ac:dyDescent="0.2">
      <c r="A59" s="16" t="s">
        <v>30</v>
      </c>
      <c r="B59" s="28"/>
      <c r="C59" s="14"/>
      <c r="D59" s="91"/>
      <c r="E59" s="110"/>
      <c r="F59" s="88"/>
      <c r="G59" s="93"/>
      <c r="H59" s="79"/>
    </row>
    <row r="60" spans="1:8" ht="15.75" x14ac:dyDescent="0.25">
      <c r="A60" s="32"/>
      <c r="B60" s="18"/>
      <c r="C60" s="14"/>
      <c r="D60" s="91"/>
      <c r="E60" s="94"/>
      <c r="F60" s="94"/>
      <c r="G60" s="93"/>
      <c r="H60" s="79"/>
    </row>
    <row r="61" spans="1:8" ht="15.75" x14ac:dyDescent="0.25">
      <c r="A61" s="20" t="s">
        <v>48</v>
      </c>
      <c r="B61" s="33"/>
      <c r="C61" s="33"/>
      <c r="D61" s="95">
        <f>SUM(D44:D57)</f>
        <v>865</v>
      </c>
      <c r="E61" s="96">
        <f>SUM(E44:E60)</f>
        <v>40582774.369999997</v>
      </c>
      <c r="F61" s="96">
        <f>SUM(F44:F60)</f>
        <v>4257625.9400000004</v>
      </c>
      <c r="G61" s="97">
        <f>1-(F61/E61)</f>
        <v>0.89508785424124759</v>
      </c>
      <c r="H61" s="76"/>
    </row>
    <row r="62" spans="1:8" ht="18" x14ac:dyDescent="0.25">
      <c r="A62" s="35"/>
      <c r="B62" s="36"/>
      <c r="C62" s="36"/>
      <c r="D62" s="113"/>
      <c r="E62" s="107"/>
      <c r="F62" s="34"/>
      <c r="G62" s="34"/>
      <c r="H62" s="78"/>
    </row>
    <row r="63" spans="1:8" ht="18" x14ac:dyDescent="0.25">
      <c r="A63" s="35" t="s">
        <v>49</v>
      </c>
      <c r="B63" s="36"/>
      <c r="C63" s="36"/>
      <c r="D63" s="114"/>
      <c r="E63" s="108"/>
      <c r="F63" s="109">
        <f>F61+F39</f>
        <v>4939589.4400000004</v>
      </c>
      <c r="G63" s="108"/>
      <c r="H63" s="78"/>
    </row>
    <row r="64" spans="1:8" ht="18" x14ac:dyDescent="0.25">
      <c r="A64" s="35"/>
      <c r="B64" s="36"/>
      <c r="C64" s="36"/>
      <c r="D64" s="51"/>
      <c r="E64" s="36"/>
      <c r="F64" s="37"/>
      <c r="G64" s="36"/>
      <c r="H64" s="78"/>
    </row>
    <row r="65" spans="1:8" ht="15.75" x14ac:dyDescent="0.25">
      <c r="A65" s="4" t="s">
        <v>50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78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78"/>
    </row>
    <row r="70" spans="1:8" ht="15.75" x14ac:dyDescent="0.25">
      <c r="A70" s="71"/>
      <c r="B70" s="21"/>
      <c r="C70" s="21"/>
      <c r="H70" s="21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1"/>
  <sheetViews>
    <sheetView showOutlineSymbols="0" zoomScale="87" workbookViewId="0">
      <selection activeCell="B6" sqref="B6"/>
    </sheetView>
  </sheetViews>
  <sheetFormatPr defaultColWidth="9.6640625" defaultRowHeight="15" x14ac:dyDescent="0.2"/>
  <cols>
    <col min="1" max="1" width="39.6640625" style="58" customWidth="1"/>
    <col min="2" max="2" width="27.6640625" style="58" customWidth="1"/>
    <col min="3" max="16384" width="9.6640625" style="58"/>
  </cols>
  <sheetData>
    <row r="1" spans="1:4" ht="23.25" x14ac:dyDescent="0.35">
      <c r="A1" s="57" t="s">
        <v>0</v>
      </c>
      <c r="B1" s="36"/>
      <c r="C1" s="37"/>
      <c r="D1" s="36"/>
    </row>
    <row r="2" spans="1:4" ht="23.25" x14ac:dyDescent="0.35">
      <c r="A2" s="57" t="s">
        <v>1</v>
      </c>
      <c r="B2" s="36"/>
      <c r="C2" s="21"/>
      <c r="D2" s="21"/>
    </row>
    <row r="3" spans="1:4" ht="23.25" x14ac:dyDescent="0.35">
      <c r="A3" s="57" t="s">
        <v>93</v>
      </c>
      <c r="B3" s="36"/>
      <c r="C3" s="21"/>
      <c r="D3" s="21"/>
    </row>
    <row r="4" spans="1:4" ht="23.25" x14ac:dyDescent="0.35">
      <c r="A4" s="57" t="str">
        <f>ARG!$A$3</f>
        <v>MONTH ENDED:   OCTOBER 2018</v>
      </c>
      <c r="B4" s="36"/>
      <c r="C4" s="21"/>
      <c r="D4" s="21"/>
    </row>
    <row r="5" spans="1:4" ht="24" thickBot="1" x14ac:dyDescent="0.4">
      <c r="A5" s="57"/>
      <c r="B5" s="36"/>
      <c r="C5" s="21"/>
      <c r="D5" s="21"/>
    </row>
    <row r="6" spans="1:4" ht="21" thickTop="1" x14ac:dyDescent="0.3">
      <c r="A6" s="59" t="s">
        <v>94</v>
      </c>
      <c r="B6" s="60">
        <f>ARG!$D$39+LADYLUCK!$D$39+HOLLYWOOD!$D$40+HARNKC!$D$40+ISLE!$D$39+AMERKC!$D$39+AMERSC!$D$39+STJO!$D$39+LAGRANGE!$D$39+ISLEBV!$D$39+LUMIERE!$D$39+RIVERCITY!$D$39+CAPE!$D$39</f>
        <v>533</v>
      </c>
      <c r="C6" s="61"/>
      <c r="D6" s="21"/>
    </row>
    <row r="7" spans="1:4" ht="20.25" x14ac:dyDescent="0.3">
      <c r="A7" s="62" t="s">
        <v>95</v>
      </c>
      <c r="B7" s="63">
        <f>ARG!$E$39+LADYLUCK!$E$39+HOLLYWOOD!$E$40+HARNKC!$E$40+ISLE!$E$39+AMERKC!$E$39+AMERSC!$E$39+STJO!$E$39+LAGRANGE!$E$39+ISLEBV!$E$39+LUMIERE!$E$39+RIVERCITY!$E$39+CAPE!$E$39</f>
        <v>100903538</v>
      </c>
      <c r="C7" s="61"/>
      <c r="D7" s="21"/>
    </row>
    <row r="8" spans="1:4" ht="20.25" x14ac:dyDescent="0.3">
      <c r="A8" s="62" t="s">
        <v>96</v>
      </c>
      <c r="B8" s="63">
        <f>ARG!$F$39+LADYLUCK!$F$39+HOLLYWOOD!$F$40+HARNKC!$F$40+ISLE!$F$39+AMERKC!$F$39+AMERSC!$F$39+STJO!$F$39+LAGRANGE!$F$39+ISLEBV!$F$39+LUMIERE!$F$39+RIVERCITY!$F$39+CAPE!$F$39</f>
        <v>19309767.789999999</v>
      </c>
      <c r="C8" s="61"/>
      <c r="D8" s="21"/>
    </row>
    <row r="9" spans="1:4" ht="20.25" x14ac:dyDescent="0.3">
      <c r="A9" s="62" t="s">
        <v>97</v>
      </c>
      <c r="B9" s="64">
        <f>B8/B7</f>
        <v>0.19136858996956083</v>
      </c>
      <c r="C9" s="61"/>
      <c r="D9" s="21"/>
    </row>
    <row r="10" spans="1:4" ht="20.25" x14ac:dyDescent="0.3">
      <c r="A10" s="65"/>
      <c r="B10" s="66"/>
      <c r="C10" s="61"/>
      <c r="D10" s="21"/>
    </row>
    <row r="11" spans="1:4" ht="20.25" x14ac:dyDescent="0.3">
      <c r="A11" s="62" t="s">
        <v>98</v>
      </c>
      <c r="B11" s="67">
        <f>ARG!$D$60+LADYLUCK!$D$60+HOLLYWOOD!$D$62+HARNKC!$D$62+ISLE!$D$61+AMERKC!$D$61+AMERSC!$D$61+STJO!$D$60+LAGRANGE!$D$60+ISLEBV!$D$61+LUMIERE!$D$62+RIVERCITY!$D$62+CAPE!$D$61</f>
        <v>16661</v>
      </c>
      <c r="C11" s="61"/>
      <c r="D11" s="21"/>
    </row>
    <row r="12" spans="1:4" ht="20.25" x14ac:dyDescent="0.3">
      <c r="A12" s="62" t="s">
        <v>99</v>
      </c>
      <c r="B12" s="63">
        <f>ARG!$E$60+LADYLUCK!$E$60+HOLLYWOOD!$E$62+HARNKC!$E$62+ISLE!$E$61+AMERKC!$E$61+AMERSC!$E$61+STJO!$E$60+LAGRANGE!$E$60+ISLEBV!$E$61+LUMIERE!$E$62+RIVERCITY!$E$62+CAPE!$E$61</f>
        <v>1223449147.4299998</v>
      </c>
      <c r="C12" s="61"/>
      <c r="D12" s="21"/>
    </row>
    <row r="13" spans="1:4" ht="20.25" x14ac:dyDescent="0.3">
      <c r="A13" s="62" t="s">
        <v>100</v>
      </c>
      <c r="B13" s="63">
        <f>ARG!$F$60+LADYLUCK!$F$60+HOLLYWOOD!$F$62+HARNKC!$F$62+ISLE!$F$61+AMERKC!$F$61+AMERSC!$F$61+STJO!$F$60+LAGRANGE!$F$60+ISLEBV!$F$61+LUMIERE!$F$62+RIVERCITY!$F$62+CAPE!$F$61</f>
        <v>118693453.75</v>
      </c>
      <c r="C13" s="61"/>
      <c r="D13" s="21"/>
    </row>
    <row r="14" spans="1:4" ht="20.25" x14ac:dyDescent="0.3">
      <c r="A14" s="62" t="s">
        <v>101</v>
      </c>
      <c r="B14" s="64">
        <f>1-(B13/B12)</f>
        <v>0.90298456294703411</v>
      </c>
      <c r="C14" s="61"/>
      <c r="D14" s="21"/>
    </row>
    <row r="15" spans="1:4" ht="20.25" x14ac:dyDescent="0.3">
      <c r="A15" s="65"/>
      <c r="B15" s="68"/>
      <c r="C15" s="61"/>
      <c r="D15" s="21"/>
    </row>
    <row r="16" spans="1:4" ht="20.25" x14ac:dyDescent="0.3">
      <c r="A16" s="62" t="s">
        <v>102</v>
      </c>
      <c r="B16" s="63">
        <f>B13+B8</f>
        <v>138003221.53999999</v>
      </c>
      <c r="C16" s="61"/>
      <c r="D16" s="21"/>
    </row>
    <row r="17" spans="1:4" ht="21" thickBot="1" x14ac:dyDescent="0.35">
      <c r="A17" s="65"/>
      <c r="B17" s="66"/>
      <c r="C17" s="61"/>
      <c r="D17" s="21"/>
    </row>
    <row r="18" spans="1:4" ht="18.75" thickTop="1" x14ac:dyDescent="0.25">
      <c r="A18" s="69"/>
      <c r="B18" s="70"/>
      <c r="C18" s="21"/>
      <c r="D18" s="21"/>
    </row>
    <row r="19" spans="1:4" x14ac:dyDescent="0.2">
      <c r="A19" s="21"/>
      <c r="B19" s="21"/>
      <c r="C19" s="21"/>
      <c r="D19" s="21"/>
    </row>
    <row r="20" spans="1:4" ht="15.75" x14ac:dyDescent="0.25">
      <c r="A20" s="71" t="s">
        <v>53</v>
      </c>
      <c r="B20" s="21"/>
      <c r="C20" s="21"/>
      <c r="D20" s="21"/>
    </row>
    <row r="21" spans="1:4" ht="18" x14ac:dyDescent="0.25">
      <c r="A21" s="72"/>
      <c r="B21" s="21"/>
      <c r="C21" s="21"/>
      <c r="D21" s="21"/>
    </row>
  </sheetData>
  <phoneticPr fontId="18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2018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54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x14ac:dyDescent="0.25">
      <c r="A11" s="83" t="s">
        <v>121</v>
      </c>
      <c r="B11" s="13"/>
      <c r="C11" s="14"/>
      <c r="D11" s="87"/>
      <c r="E11" s="88"/>
      <c r="F11" s="88"/>
      <c r="G11" s="89"/>
      <c r="H11" s="15"/>
    </row>
    <row r="12" spans="1:8" ht="15.75" x14ac:dyDescent="0.2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x14ac:dyDescent="0.25">
      <c r="A13" s="83" t="s">
        <v>130</v>
      </c>
      <c r="B13" s="13"/>
      <c r="C13" s="14"/>
      <c r="D13" s="87"/>
      <c r="E13" s="88"/>
      <c r="F13" s="88"/>
      <c r="G13" s="89"/>
      <c r="H13" s="15"/>
    </row>
    <row r="14" spans="1:8" ht="15.75" x14ac:dyDescent="0.25">
      <c r="A14" s="83" t="s">
        <v>57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135</v>
      </c>
      <c r="B15" s="13"/>
      <c r="C15" s="14"/>
      <c r="D15" s="87"/>
      <c r="E15" s="88"/>
      <c r="F15" s="88"/>
      <c r="G15" s="89"/>
      <c r="H15" s="15"/>
    </row>
    <row r="16" spans="1:8" ht="15.75" x14ac:dyDescent="0.25">
      <c r="A16" s="83" t="s">
        <v>142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13</v>
      </c>
      <c r="B17" s="13"/>
      <c r="C17" s="14"/>
      <c r="D17" s="87"/>
      <c r="E17" s="88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1</v>
      </c>
      <c r="E18" s="88">
        <v>387156</v>
      </c>
      <c r="F18" s="88">
        <v>60791</v>
      </c>
      <c r="G18" s="89">
        <f>F18/E18</f>
        <v>0.15701939269958362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16</v>
      </c>
      <c r="B20" s="13"/>
      <c r="C20" s="14"/>
      <c r="D20" s="87"/>
      <c r="E20" s="88"/>
      <c r="F20" s="88"/>
      <c r="G20" s="89"/>
      <c r="H20" s="15"/>
    </row>
    <row r="21" spans="1:8" ht="15.75" x14ac:dyDescent="0.25">
      <c r="A21" s="83" t="s">
        <v>144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60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18</v>
      </c>
      <c r="B23" s="13"/>
      <c r="C23" s="14"/>
      <c r="D23" s="87"/>
      <c r="E23" s="88"/>
      <c r="F23" s="88"/>
      <c r="G23" s="89"/>
      <c r="H23" s="15"/>
    </row>
    <row r="24" spans="1:8" ht="15.75" x14ac:dyDescent="0.25">
      <c r="A24" s="83" t="s">
        <v>19</v>
      </c>
      <c r="B24" s="13"/>
      <c r="C24" s="14"/>
      <c r="D24" s="87"/>
      <c r="E24" s="88"/>
      <c r="F24" s="88"/>
      <c r="G24" s="89"/>
      <c r="H24" s="15"/>
    </row>
    <row r="25" spans="1:8" ht="15.75" x14ac:dyDescent="0.25">
      <c r="A25" s="84" t="s">
        <v>20</v>
      </c>
      <c r="B25" s="13"/>
      <c r="C25" s="14"/>
      <c r="D25" s="87">
        <v>1</v>
      </c>
      <c r="E25" s="88">
        <v>26792</v>
      </c>
      <c r="F25" s="88">
        <v>5539</v>
      </c>
      <c r="G25" s="89">
        <f>F25/E25</f>
        <v>0.20674081815467305</v>
      </c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88">
        <v>39186</v>
      </c>
      <c r="F29" s="88">
        <v>19252</v>
      </c>
      <c r="G29" s="89">
        <f>F29/E29</f>
        <v>0.49129791251977745</v>
      </c>
      <c r="H29" s="15"/>
    </row>
    <row r="30" spans="1:8" ht="15.75" x14ac:dyDescent="0.25">
      <c r="A30" s="85" t="s">
        <v>25</v>
      </c>
      <c r="B30" s="13"/>
      <c r="C30" s="14"/>
      <c r="D30" s="87">
        <v>2</v>
      </c>
      <c r="E30" s="88">
        <v>213505</v>
      </c>
      <c r="F30" s="88">
        <v>79009</v>
      </c>
      <c r="G30" s="89">
        <f>F30/E30</f>
        <v>0.370056907332381</v>
      </c>
      <c r="H30" s="15"/>
    </row>
    <row r="31" spans="1:8" ht="15.75" x14ac:dyDescent="0.25">
      <c r="A31" s="85" t="s">
        <v>26</v>
      </c>
      <c r="B31" s="13"/>
      <c r="C31" s="14"/>
      <c r="D31" s="87"/>
      <c r="E31" s="88"/>
      <c r="F31" s="88"/>
      <c r="G31" s="89"/>
      <c r="H31" s="15"/>
    </row>
    <row r="32" spans="1:8" ht="15.75" x14ac:dyDescent="0.25">
      <c r="A32" s="85" t="s">
        <v>137</v>
      </c>
      <c r="B32" s="13"/>
      <c r="C32" s="14"/>
      <c r="D32" s="87">
        <v>4</v>
      </c>
      <c r="E32" s="88">
        <v>615441</v>
      </c>
      <c r="F32" s="88">
        <v>48730.5</v>
      </c>
      <c r="G32" s="89">
        <f>F32/E32</f>
        <v>7.9179807650124057E-2</v>
      </c>
      <c r="H32" s="15"/>
    </row>
    <row r="33" spans="1:8" ht="15.75" x14ac:dyDescent="0.25">
      <c r="A33" s="85" t="s">
        <v>112</v>
      </c>
      <c r="B33" s="13"/>
      <c r="C33" s="14"/>
      <c r="D33" s="87"/>
      <c r="E33" s="88"/>
      <c r="F33" s="88"/>
      <c r="G33" s="89"/>
      <c r="H33" s="15"/>
    </row>
    <row r="34" spans="1:8" ht="15.75" x14ac:dyDescent="0.25">
      <c r="A34" s="85" t="s">
        <v>27</v>
      </c>
      <c r="B34" s="13"/>
      <c r="C34" s="14"/>
      <c r="D34" s="87"/>
      <c r="E34" s="88"/>
      <c r="F34" s="88"/>
      <c r="G34" s="89"/>
      <c r="H34" s="15"/>
    </row>
    <row r="35" spans="1:8" x14ac:dyDescent="0.2">
      <c r="A35" s="16" t="s">
        <v>28</v>
      </c>
      <c r="B35" s="13"/>
      <c r="C35" s="14"/>
      <c r="D35" s="91"/>
      <c r="E35" s="92"/>
      <c r="F35" s="88"/>
      <c r="G35" s="93"/>
      <c r="H35" s="15"/>
    </row>
    <row r="36" spans="1:8" x14ac:dyDescent="0.2">
      <c r="A36" s="16" t="s">
        <v>29</v>
      </c>
      <c r="B36" s="13"/>
      <c r="C36" s="14"/>
      <c r="D36" s="91"/>
      <c r="E36" s="110"/>
      <c r="F36" s="88"/>
      <c r="G36" s="93"/>
      <c r="H36" s="15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9</v>
      </c>
      <c r="E39" s="96">
        <f>SUM(E9:E38)</f>
        <v>1282080</v>
      </c>
      <c r="F39" s="96">
        <f>SUM(F9:F38)</f>
        <v>213321.5</v>
      </c>
      <c r="G39" s="97">
        <f>F39/E39</f>
        <v>0.16638704293023837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24</v>
      </c>
      <c r="E44" s="88">
        <v>546779.69999999995</v>
      </c>
      <c r="F44" s="88">
        <v>45070.35</v>
      </c>
      <c r="G44" s="89">
        <f>1-(+F44/E44)</f>
        <v>0.91757128145028055</v>
      </c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x14ac:dyDescent="0.25">
      <c r="A46" s="27" t="s">
        <v>38</v>
      </c>
      <c r="B46" s="28"/>
      <c r="C46" s="14"/>
      <c r="D46" s="87">
        <v>61</v>
      </c>
      <c r="E46" s="88">
        <v>1784563.5</v>
      </c>
      <c r="F46" s="88">
        <v>171064.2</v>
      </c>
      <c r="G46" s="89">
        <f>1-(+F46/E46)</f>
        <v>0.90414227344669995</v>
      </c>
      <c r="H46" s="15"/>
    </row>
    <row r="47" spans="1:8" ht="15.75" x14ac:dyDescent="0.25">
      <c r="A47" s="27" t="s">
        <v>39</v>
      </c>
      <c r="B47" s="28"/>
      <c r="C47" s="14"/>
      <c r="D47" s="87">
        <v>8</v>
      </c>
      <c r="E47" s="88">
        <v>206081.5</v>
      </c>
      <c r="F47" s="88">
        <v>24001</v>
      </c>
      <c r="G47" s="89">
        <f>1-(+F47/E47)</f>
        <v>0.88353636789328494</v>
      </c>
      <c r="H47" s="15"/>
    </row>
    <row r="48" spans="1:8" ht="15.75" x14ac:dyDescent="0.25">
      <c r="A48" s="27" t="s">
        <v>40</v>
      </c>
      <c r="B48" s="28"/>
      <c r="C48" s="14"/>
      <c r="D48" s="87">
        <v>44</v>
      </c>
      <c r="E48" s="88">
        <v>2394444</v>
      </c>
      <c r="F48" s="88">
        <v>208515.20000000001</v>
      </c>
      <c r="G48" s="89">
        <f>1-(+F48/E48)</f>
        <v>0.91291706968298281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7</v>
      </c>
      <c r="E50" s="88">
        <v>1054226.5</v>
      </c>
      <c r="F50" s="88">
        <v>71387.8</v>
      </c>
      <c r="G50" s="89">
        <f>1-(+F50/E50)</f>
        <v>0.93228419130044637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9" t="s">
        <v>65</v>
      </c>
      <c r="B53" s="30"/>
      <c r="C53" s="14"/>
      <c r="D53" s="87">
        <v>356</v>
      </c>
      <c r="E53" s="88">
        <v>18708668.550000001</v>
      </c>
      <c r="F53" s="88">
        <v>2113569.7200000002</v>
      </c>
      <c r="G53" s="89">
        <f>1-(+F53/E53)</f>
        <v>0.88702725079813338</v>
      </c>
      <c r="H53" s="15"/>
    </row>
    <row r="54" spans="1:8" ht="15.75" x14ac:dyDescent="0.25">
      <c r="A54" s="29" t="s">
        <v>66</v>
      </c>
      <c r="B54" s="30"/>
      <c r="C54" s="14"/>
      <c r="D54" s="87"/>
      <c r="E54" s="88"/>
      <c r="F54" s="88"/>
      <c r="G54" s="89"/>
      <c r="H54" s="15"/>
    </row>
    <row r="55" spans="1:8" x14ac:dyDescent="0.2">
      <c r="A55" s="31" t="s">
        <v>45</v>
      </c>
      <c r="B55" s="30"/>
      <c r="C55" s="14"/>
      <c r="D55" s="91"/>
      <c r="E55" s="111"/>
      <c r="F55" s="88"/>
      <c r="G55" s="93"/>
      <c r="H55" s="15"/>
    </row>
    <row r="56" spans="1:8" x14ac:dyDescent="0.2">
      <c r="A56" s="16" t="s">
        <v>46</v>
      </c>
      <c r="B56" s="28"/>
      <c r="C56" s="14"/>
      <c r="D56" s="91"/>
      <c r="E56" s="111"/>
      <c r="F56" s="88"/>
      <c r="G56" s="93"/>
      <c r="H56" s="15"/>
    </row>
    <row r="57" spans="1:8" x14ac:dyDescent="0.2">
      <c r="A57" s="16" t="s">
        <v>47</v>
      </c>
      <c r="B57" s="28"/>
      <c r="C57" s="14"/>
      <c r="D57" s="91"/>
      <c r="E57" s="110"/>
      <c r="F57" s="88"/>
      <c r="G57" s="93"/>
      <c r="H57" s="15"/>
    </row>
    <row r="58" spans="1:8" x14ac:dyDescent="0.2">
      <c r="A58" s="16" t="s">
        <v>30</v>
      </c>
      <c r="B58" s="28"/>
      <c r="C58" s="14"/>
      <c r="D58" s="91"/>
      <c r="E58" s="110"/>
      <c r="F58" s="88">
        <v>0.01</v>
      </c>
      <c r="G58" s="93"/>
      <c r="H58" s="15"/>
    </row>
    <row r="59" spans="1:8" ht="15.75" x14ac:dyDescent="0.25">
      <c r="A59" s="32"/>
      <c r="B59" s="18"/>
      <c r="C59" s="14"/>
      <c r="D59" s="91"/>
      <c r="E59" s="112"/>
      <c r="F59" s="94"/>
      <c r="G59" s="93"/>
      <c r="H59" s="15"/>
    </row>
    <row r="60" spans="1:8" ht="15.75" x14ac:dyDescent="0.25">
      <c r="A60" s="20" t="s">
        <v>48</v>
      </c>
      <c r="B60" s="20"/>
      <c r="C60" s="21"/>
      <c r="D60" s="95">
        <f>SUM(D44:D56)</f>
        <v>500</v>
      </c>
      <c r="E60" s="96">
        <f>SUM(E44:E59)</f>
        <v>24694763.75</v>
      </c>
      <c r="F60" s="96">
        <f>SUM(F44:F59)</f>
        <v>2633608.2799999998</v>
      </c>
      <c r="G60" s="97">
        <f>1-(F60/E60)</f>
        <v>0.89335357460141729</v>
      </c>
      <c r="H60" s="15"/>
    </row>
    <row r="61" spans="1:8" x14ac:dyDescent="0.2">
      <c r="A61" s="33"/>
      <c r="B61" s="33"/>
      <c r="C61" s="50"/>
      <c r="D61" s="113"/>
      <c r="E61" s="107"/>
      <c r="F61" s="34"/>
      <c r="G61" s="34"/>
      <c r="H61" s="2"/>
    </row>
    <row r="62" spans="1:8" ht="18" x14ac:dyDescent="0.25">
      <c r="A62" s="35" t="s">
        <v>49</v>
      </c>
      <c r="B62" s="36"/>
      <c r="C62" s="39"/>
      <c r="D62" s="114"/>
      <c r="E62" s="108"/>
      <c r="F62" s="109">
        <f>F60+F39</f>
        <v>2846929.78</v>
      </c>
      <c r="G62" s="108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55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2018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82" t="s">
        <v>109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115</v>
      </c>
      <c r="B9" s="13"/>
      <c r="C9" s="14"/>
      <c r="D9" s="87">
        <v>5</v>
      </c>
      <c r="E9" s="88">
        <v>1009285</v>
      </c>
      <c r="F9" s="88">
        <v>123802</v>
      </c>
      <c r="G9" s="89">
        <f t="shared" ref="G9:G14" si="0">F9/E9</f>
        <v>0.12266307336381696</v>
      </c>
      <c r="H9" s="15"/>
    </row>
    <row r="10" spans="1:8" ht="15.75" x14ac:dyDescent="0.2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x14ac:dyDescent="0.25">
      <c r="A11" s="83" t="s">
        <v>118</v>
      </c>
      <c r="B11" s="13"/>
      <c r="C11" s="14"/>
      <c r="D11" s="87">
        <v>1</v>
      </c>
      <c r="E11" s="88">
        <v>244911</v>
      </c>
      <c r="F11" s="88">
        <v>71321.5</v>
      </c>
      <c r="G11" s="89">
        <f t="shared" si="0"/>
        <v>0.29121395119043242</v>
      </c>
      <c r="H11" s="15"/>
    </row>
    <row r="12" spans="1:8" ht="15.75" x14ac:dyDescent="0.25">
      <c r="A12" s="83" t="s">
        <v>73</v>
      </c>
      <c r="B12" s="13"/>
      <c r="C12" s="14"/>
      <c r="D12" s="87">
        <v>1</v>
      </c>
      <c r="E12" s="88">
        <v>127569</v>
      </c>
      <c r="F12" s="88">
        <v>48248</v>
      </c>
      <c r="G12" s="89">
        <f t="shared" si="0"/>
        <v>0.37821100737640023</v>
      </c>
      <c r="H12" s="15"/>
    </row>
    <row r="13" spans="1:8" ht="15.75" x14ac:dyDescent="0.25">
      <c r="A13" s="83" t="s">
        <v>122</v>
      </c>
      <c r="B13" s="13"/>
      <c r="C13" s="14"/>
      <c r="D13" s="87">
        <v>2</v>
      </c>
      <c r="E13" s="88">
        <v>244017</v>
      </c>
      <c r="F13" s="88">
        <v>63822</v>
      </c>
      <c r="G13" s="89">
        <f t="shared" si="0"/>
        <v>0.26154735120913708</v>
      </c>
      <c r="H13" s="15"/>
    </row>
    <row r="14" spans="1:8" ht="15.75" x14ac:dyDescent="0.25">
      <c r="A14" s="83" t="s">
        <v>25</v>
      </c>
      <c r="B14" s="13"/>
      <c r="C14" s="14"/>
      <c r="D14" s="87">
        <v>1</v>
      </c>
      <c r="E14" s="88">
        <v>293755</v>
      </c>
      <c r="F14" s="88">
        <v>75394</v>
      </c>
      <c r="G14" s="89">
        <f t="shared" si="0"/>
        <v>0.25665605691818011</v>
      </c>
      <c r="H14" s="15"/>
    </row>
    <row r="15" spans="1:8" ht="15.75" x14ac:dyDescent="0.25">
      <c r="A15" s="83" t="s">
        <v>57</v>
      </c>
      <c r="B15" s="13"/>
      <c r="C15" s="14"/>
      <c r="D15" s="87"/>
      <c r="E15" s="88"/>
      <c r="F15" s="88"/>
      <c r="G15" s="89"/>
      <c r="H15" s="15"/>
    </row>
    <row r="16" spans="1:8" ht="15.75" x14ac:dyDescent="0.25">
      <c r="A16" s="83" t="s">
        <v>10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14</v>
      </c>
      <c r="B17" s="13"/>
      <c r="C17" s="14"/>
      <c r="D17" s="87">
        <v>2</v>
      </c>
      <c r="E17" s="88">
        <v>1025509</v>
      </c>
      <c r="F17" s="88">
        <v>138459</v>
      </c>
      <c r="G17" s="89">
        <f t="shared" ref="G17:G25" si="1">F17/E17</f>
        <v>0.13501490479361955</v>
      </c>
      <c r="H17" s="15"/>
    </row>
    <row r="18" spans="1:8" ht="15.75" x14ac:dyDescent="0.25">
      <c r="A18" s="83" t="s">
        <v>15</v>
      </c>
      <c r="B18" s="13"/>
      <c r="C18" s="14"/>
      <c r="D18" s="87">
        <v>2</v>
      </c>
      <c r="E18" s="88">
        <v>850388</v>
      </c>
      <c r="F18" s="88">
        <v>203886</v>
      </c>
      <c r="G18" s="89">
        <f t="shared" si="1"/>
        <v>0.2397564405894721</v>
      </c>
      <c r="H18" s="15"/>
    </row>
    <row r="19" spans="1:8" ht="15.75" x14ac:dyDescent="0.25">
      <c r="A19" s="83" t="s">
        <v>58</v>
      </c>
      <c r="B19" s="13"/>
      <c r="C19" s="14"/>
      <c r="D19" s="87">
        <v>1</v>
      </c>
      <c r="E19" s="88">
        <v>374219</v>
      </c>
      <c r="F19" s="88">
        <v>58403</v>
      </c>
      <c r="G19" s="89">
        <f t="shared" si="1"/>
        <v>0.15606636755482753</v>
      </c>
      <c r="H19" s="15"/>
    </row>
    <row r="20" spans="1:8" ht="15.75" x14ac:dyDescent="0.25">
      <c r="A20" s="83" t="s">
        <v>17</v>
      </c>
      <c r="B20" s="13"/>
      <c r="C20" s="14"/>
      <c r="D20" s="87">
        <v>1</v>
      </c>
      <c r="E20" s="88">
        <v>151977</v>
      </c>
      <c r="F20" s="88">
        <v>33837.5</v>
      </c>
      <c r="G20" s="89">
        <f t="shared" si="1"/>
        <v>0.22264882186120269</v>
      </c>
      <c r="H20" s="15"/>
    </row>
    <row r="21" spans="1:8" ht="15.75" x14ac:dyDescent="0.25">
      <c r="A21" s="83" t="s">
        <v>133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59</v>
      </c>
      <c r="B22" s="13"/>
      <c r="C22" s="14"/>
      <c r="D22" s="87">
        <v>5</v>
      </c>
      <c r="E22" s="88">
        <v>2427658</v>
      </c>
      <c r="F22" s="88">
        <v>709721</v>
      </c>
      <c r="G22" s="89">
        <f t="shared" si="1"/>
        <v>0.2923480160714565</v>
      </c>
      <c r="H22" s="15"/>
    </row>
    <row r="23" spans="1:8" ht="15.75" x14ac:dyDescent="0.25">
      <c r="A23" s="83" t="s">
        <v>60</v>
      </c>
      <c r="B23" s="13"/>
      <c r="C23" s="14"/>
      <c r="D23" s="87">
        <v>5</v>
      </c>
      <c r="E23" s="88">
        <v>1102406</v>
      </c>
      <c r="F23" s="88">
        <v>125391.5</v>
      </c>
      <c r="G23" s="89">
        <f t="shared" si="1"/>
        <v>0.11374348470527193</v>
      </c>
      <c r="H23" s="15"/>
    </row>
    <row r="24" spans="1:8" ht="15.75" x14ac:dyDescent="0.25">
      <c r="A24" s="84" t="s">
        <v>20</v>
      </c>
      <c r="B24" s="13"/>
      <c r="C24" s="14"/>
      <c r="D24" s="87">
        <v>6</v>
      </c>
      <c r="E24" s="88">
        <v>872755</v>
      </c>
      <c r="F24" s="88">
        <v>220103</v>
      </c>
      <c r="G24" s="89">
        <f t="shared" si="1"/>
        <v>0.25219334177403741</v>
      </c>
      <c r="H24" s="15"/>
    </row>
    <row r="25" spans="1:8" ht="15.75" x14ac:dyDescent="0.25">
      <c r="A25" s="84" t="s">
        <v>21</v>
      </c>
      <c r="B25" s="13"/>
      <c r="C25" s="14"/>
      <c r="D25" s="87">
        <v>20</v>
      </c>
      <c r="E25" s="88">
        <v>188737</v>
      </c>
      <c r="F25" s="88">
        <v>188737</v>
      </c>
      <c r="G25" s="89">
        <f t="shared" si="1"/>
        <v>1</v>
      </c>
      <c r="H25" s="15"/>
    </row>
    <row r="26" spans="1:8" ht="15.75" x14ac:dyDescent="0.25">
      <c r="A26" s="85" t="s">
        <v>22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23</v>
      </c>
      <c r="B27" s="13"/>
      <c r="C27" s="14"/>
      <c r="D27" s="87"/>
      <c r="E27" s="88">
        <v>63418</v>
      </c>
      <c r="F27" s="88">
        <v>-27074.400000000001</v>
      </c>
      <c r="G27" s="89">
        <f>F27/E27</f>
        <v>-0.4269198019489735</v>
      </c>
      <c r="H27" s="15"/>
    </row>
    <row r="28" spans="1:8" ht="15.75" x14ac:dyDescent="0.25">
      <c r="A28" s="83" t="s">
        <v>145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24</v>
      </c>
      <c r="B29" s="13"/>
      <c r="C29" s="14"/>
      <c r="D29" s="87">
        <v>2</v>
      </c>
      <c r="E29" s="88">
        <v>259665</v>
      </c>
      <c r="F29" s="88">
        <v>89585</v>
      </c>
      <c r="G29" s="89">
        <f>F29/E29</f>
        <v>0.34500221439161999</v>
      </c>
      <c r="H29" s="15"/>
    </row>
    <row r="30" spans="1:8" ht="15.75" x14ac:dyDescent="0.25">
      <c r="A30" s="85" t="s">
        <v>138</v>
      </c>
      <c r="B30" s="13"/>
      <c r="C30" s="14"/>
      <c r="D30" s="87">
        <v>1</v>
      </c>
      <c r="E30" s="88">
        <v>23935</v>
      </c>
      <c r="F30" s="88">
        <v>12083.5</v>
      </c>
      <c r="G30" s="89">
        <f>F30/E30</f>
        <v>0.50484645916022564</v>
      </c>
      <c r="H30" s="15"/>
    </row>
    <row r="31" spans="1:8" ht="15.75" x14ac:dyDescent="0.25">
      <c r="A31" s="85" t="s">
        <v>61</v>
      </c>
      <c r="B31" s="13"/>
      <c r="C31" s="14"/>
      <c r="D31" s="87"/>
      <c r="E31" s="90"/>
      <c r="F31" s="88"/>
      <c r="G31" s="89"/>
      <c r="H31" s="15"/>
    </row>
    <row r="32" spans="1:8" ht="15.75" x14ac:dyDescent="0.25">
      <c r="A32" s="85" t="s">
        <v>143</v>
      </c>
      <c r="B32" s="13"/>
      <c r="C32" s="14"/>
      <c r="D32" s="87"/>
      <c r="E32" s="90"/>
      <c r="F32" s="88"/>
      <c r="G32" s="89"/>
      <c r="H32" s="15"/>
    </row>
    <row r="33" spans="1:8" ht="15.75" x14ac:dyDescent="0.25">
      <c r="A33" s="85" t="s">
        <v>62</v>
      </c>
      <c r="B33" s="13"/>
      <c r="C33" s="14"/>
      <c r="D33" s="87">
        <v>26</v>
      </c>
      <c r="E33" s="90">
        <v>2759882</v>
      </c>
      <c r="F33" s="90">
        <v>543871</v>
      </c>
      <c r="G33" s="89">
        <f>F33/E33</f>
        <v>0.19706313530795883</v>
      </c>
      <c r="H33" s="15"/>
    </row>
    <row r="34" spans="1:8" ht="15.75" x14ac:dyDescent="0.25">
      <c r="A34" s="83" t="s">
        <v>63</v>
      </c>
      <c r="B34" s="13"/>
      <c r="C34" s="14"/>
      <c r="D34" s="87">
        <v>1</v>
      </c>
      <c r="E34" s="88">
        <v>133444</v>
      </c>
      <c r="F34" s="88">
        <v>-192604.41</v>
      </c>
      <c r="G34" s="89">
        <f>F34/E34</f>
        <v>-1.4433351068613052</v>
      </c>
      <c r="H34" s="15"/>
    </row>
    <row r="35" spans="1:8" ht="15.75" x14ac:dyDescent="0.25">
      <c r="A35" s="83" t="s">
        <v>112</v>
      </c>
      <c r="B35" s="13"/>
      <c r="C35" s="14"/>
      <c r="D35" s="87">
        <v>1</v>
      </c>
      <c r="E35" s="88">
        <v>255923</v>
      </c>
      <c r="F35" s="88">
        <v>27710.5</v>
      </c>
      <c r="G35" s="89">
        <f>F35/E35</f>
        <v>0.10827670822864689</v>
      </c>
      <c r="H35" s="15"/>
    </row>
    <row r="36" spans="1:8" x14ac:dyDescent="0.2">
      <c r="A36" s="16" t="s">
        <v>28</v>
      </c>
      <c r="B36" s="13"/>
      <c r="C36" s="14"/>
      <c r="D36" s="91"/>
      <c r="E36" s="92">
        <v>383340</v>
      </c>
      <c r="F36" s="88">
        <v>62596</v>
      </c>
      <c r="G36" s="93"/>
      <c r="H36" s="15"/>
    </row>
    <row r="37" spans="1:8" x14ac:dyDescent="0.2">
      <c r="A37" s="16" t="s">
        <v>29</v>
      </c>
      <c r="B37" s="13"/>
      <c r="C37" s="14"/>
      <c r="D37" s="91"/>
      <c r="E37" s="92"/>
      <c r="F37" s="88"/>
      <c r="G37" s="93"/>
      <c r="H37" s="15"/>
    </row>
    <row r="38" spans="1:8" x14ac:dyDescent="0.2">
      <c r="A38" s="16" t="s">
        <v>30</v>
      </c>
      <c r="B38" s="13"/>
      <c r="C38" s="14"/>
      <c r="D38" s="91"/>
      <c r="E38" s="92"/>
      <c r="F38" s="90"/>
      <c r="G38" s="93"/>
      <c r="H38" s="15"/>
    </row>
    <row r="39" spans="1:8" x14ac:dyDescent="0.2">
      <c r="A39" s="17"/>
      <c r="B39" s="18"/>
      <c r="C39" s="21"/>
      <c r="D39" s="91"/>
      <c r="E39" s="94"/>
      <c r="F39" s="94"/>
      <c r="G39" s="93"/>
      <c r="H39" s="15"/>
    </row>
    <row r="40" spans="1:8" ht="15.75" x14ac:dyDescent="0.25">
      <c r="A40" s="19" t="s">
        <v>31</v>
      </c>
      <c r="B40" s="20"/>
      <c r="C40" s="22"/>
      <c r="D40" s="95">
        <f>SUM(D9:D39)</f>
        <v>83</v>
      </c>
      <c r="E40" s="96">
        <f>SUM(E9:E39)</f>
        <v>12792793</v>
      </c>
      <c r="F40" s="96">
        <f>SUM(F9:F39)</f>
        <v>2577292.69</v>
      </c>
      <c r="G40" s="97">
        <f>F40/E40</f>
        <v>0.20146442532135087</v>
      </c>
      <c r="H40" s="2"/>
    </row>
    <row r="41" spans="1:8" ht="15.75" x14ac:dyDescent="0.25">
      <c r="A41" s="22"/>
      <c r="B41" s="22"/>
      <c r="C41" s="24"/>
      <c r="D41" s="98"/>
      <c r="E41" s="99"/>
      <c r="F41" s="100"/>
      <c r="G41" s="100"/>
      <c r="H41" s="2"/>
    </row>
    <row r="42" spans="1:8" ht="18" x14ac:dyDescent="0.25">
      <c r="A42" s="23" t="s">
        <v>32</v>
      </c>
      <c r="B42" s="24"/>
      <c r="C42" s="26"/>
      <c r="D42" s="101"/>
      <c r="E42" s="102"/>
      <c r="F42" s="103"/>
      <c r="G42" s="103"/>
      <c r="H42" s="2"/>
    </row>
    <row r="43" spans="1:8" ht="15.75" x14ac:dyDescent="0.25">
      <c r="A43" s="26"/>
      <c r="B43" s="26"/>
      <c r="C43" s="26"/>
      <c r="D43" s="104"/>
      <c r="E43" s="101" t="s">
        <v>33</v>
      </c>
      <c r="F43" s="101" t="s">
        <v>33</v>
      </c>
      <c r="G43" s="101" t="s">
        <v>5</v>
      </c>
      <c r="H43" s="2"/>
    </row>
    <row r="44" spans="1:8" ht="15.75" x14ac:dyDescent="0.25">
      <c r="A44" s="26"/>
      <c r="B44" s="26"/>
      <c r="C44" s="14"/>
      <c r="D44" s="104" t="s">
        <v>6</v>
      </c>
      <c r="E44" s="105" t="s">
        <v>34</v>
      </c>
      <c r="F44" s="103" t="s">
        <v>8</v>
      </c>
      <c r="G44" s="103" t="s">
        <v>35</v>
      </c>
      <c r="H44" s="15"/>
    </row>
    <row r="45" spans="1:8" ht="15.75" x14ac:dyDescent="0.25">
      <c r="A45" s="27" t="s">
        <v>36</v>
      </c>
      <c r="B45" s="28"/>
      <c r="C45" s="14"/>
      <c r="D45" s="87">
        <v>172</v>
      </c>
      <c r="E45" s="88">
        <v>29368777.699999999</v>
      </c>
      <c r="F45" s="88">
        <v>1506544.23</v>
      </c>
      <c r="G45" s="89">
        <f t="shared" ref="G45:G51" si="2">1-(+F45/E45)</f>
        <v>0.94870252193028792</v>
      </c>
      <c r="H45" s="15"/>
    </row>
    <row r="46" spans="1:8" ht="15.75" x14ac:dyDescent="0.25">
      <c r="A46" s="27" t="s">
        <v>37</v>
      </c>
      <c r="B46" s="28"/>
      <c r="C46" s="14"/>
      <c r="D46" s="87">
        <v>2</v>
      </c>
      <c r="E46" s="88">
        <v>665742.75</v>
      </c>
      <c r="F46" s="88">
        <v>77094.899999999994</v>
      </c>
      <c r="G46" s="89">
        <f t="shared" si="2"/>
        <v>0.88419716174152851</v>
      </c>
      <c r="H46" s="15"/>
    </row>
    <row r="47" spans="1:8" ht="15.75" x14ac:dyDescent="0.25">
      <c r="A47" s="27" t="s">
        <v>38</v>
      </c>
      <c r="B47" s="28"/>
      <c r="C47" s="14"/>
      <c r="D47" s="87">
        <v>309</v>
      </c>
      <c r="E47" s="88">
        <v>28395786</v>
      </c>
      <c r="F47" s="88">
        <v>1680868.25</v>
      </c>
      <c r="G47" s="89">
        <f t="shared" si="2"/>
        <v>0.94080571497475018</v>
      </c>
      <c r="H47" s="15"/>
    </row>
    <row r="48" spans="1:8" ht="15.75" x14ac:dyDescent="0.25">
      <c r="A48" s="27" t="s">
        <v>39</v>
      </c>
      <c r="B48" s="28"/>
      <c r="C48" s="14"/>
      <c r="D48" s="87">
        <v>23</v>
      </c>
      <c r="E48" s="88">
        <v>980559</v>
      </c>
      <c r="F48" s="88">
        <v>85756</v>
      </c>
      <c r="G48" s="89">
        <f t="shared" si="2"/>
        <v>0.9125437633023612</v>
      </c>
      <c r="H48" s="15"/>
    </row>
    <row r="49" spans="1:8" ht="15.75" x14ac:dyDescent="0.25">
      <c r="A49" s="27" t="s">
        <v>40</v>
      </c>
      <c r="B49" s="28"/>
      <c r="C49" s="14"/>
      <c r="D49" s="87">
        <v>135</v>
      </c>
      <c r="E49" s="88">
        <v>11100831.689999999</v>
      </c>
      <c r="F49" s="88">
        <v>845239.65</v>
      </c>
      <c r="G49" s="89">
        <f t="shared" si="2"/>
        <v>0.92385798887830894</v>
      </c>
      <c r="H49" s="15"/>
    </row>
    <row r="50" spans="1:8" ht="15.75" x14ac:dyDescent="0.25">
      <c r="A50" s="27" t="s">
        <v>41</v>
      </c>
      <c r="B50" s="28"/>
      <c r="C50" s="14"/>
      <c r="D50" s="87">
        <v>3</v>
      </c>
      <c r="E50" s="88">
        <v>328031</v>
      </c>
      <c r="F50" s="88">
        <v>43178</v>
      </c>
      <c r="G50" s="89">
        <f t="shared" si="2"/>
        <v>0.86837219653020603</v>
      </c>
      <c r="H50" s="15"/>
    </row>
    <row r="51" spans="1:8" ht="15.75" x14ac:dyDescent="0.25">
      <c r="A51" s="27" t="s">
        <v>42</v>
      </c>
      <c r="B51" s="28"/>
      <c r="C51" s="14"/>
      <c r="D51" s="87">
        <v>36</v>
      </c>
      <c r="E51" s="88">
        <v>4155020</v>
      </c>
      <c r="F51" s="88">
        <v>399457.28000000003</v>
      </c>
      <c r="G51" s="89">
        <f t="shared" si="2"/>
        <v>0.90386152653898177</v>
      </c>
      <c r="H51" s="15"/>
    </row>
    <row r="52" spans="1:8" ht="15.75" x14ac:dyDescent="0.25">
      <c r="A52" s="27" t="s">
        <v>43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7" t="s">
        <v>44</v>
      </c>
      <c r="B53" s="28"/>
      <c r="C53" s="14"/>
      <c r="D53" s="87">
        <v>4</v>
      </c>
      <c r="E53" s="88">
        <v>242750</v>
      </c>
      <c r="F53" s="88">
        <v>31840</v>
      </c>
      <c r="G53" s="89">
        <f>1-(+F53/E53)</f>
        <v>0.86883625128733266</v>
      </c>
      <c r="H53" s="15"/>
    </row>
    <row r="54" spans="1:8" ht="15.75" x14ac:dyDescent="0.25">
      <c r="A54" s="29" t="s">
        <v>64</v>
      </c>
      <c r="B54" s="30"/>
      <c r="C54" s="14"/>
      <c r="D54" s="87">
        <v>2</v>
      </c>
      <c r="E54" s="88">
        <v>135800</v>
      </c>
      <c r="F54" s="88">
        <v>15800</v>
      </c>
      <c r="G54" s="89">
        <f>1-(+F54/E54)</f>
        <v>0.88365243004418259</v>
      </c>
      <c r="H54" s="15"/>
    </row>
    <row r="55" spans="1:8" ht="15.75" x14ac:dyDescent="0.25">
      <c r="A55" s="27" t="s">
        <v>65</v>
      </c>
      <c r="B55" s="30"/>
      <c r="C55" s="14"/>
      <c r="D55" s="87">
        <v>1317</v>
      </c>
      <c r="E55" s="88">
        <v>91109035.980000004</v>
      </c>
      <c r="F55" s="88">
        <v>10889900.32</v>
      </c>
      <c r="G55" s="89">
        <f>1-(+F55/E55)</f>
        <v>0.88047398150068756</v>
      </c>
      <c r="H55" s="15"/>
    </row>
    <row r="56" spans="1:8" ht="15.75" x14ac:dyDescent="0.25">
      <c r="A56" s="27" t="s">
        <v>66</v>
      </c>
      <c r="B56" s="30"/>
      <c r="C56" s="14"/>
      <c r="D56" s="87"/>
      <c r="E56" s="88"/>
      <c r="F56" s="88"/>
      <c r="G56" s="89"/>
      <c r="H56" s="15"/>
    </row>
    <row r="57" spans="1:8" x14ac:dyDescent="0.2">
      <c r="A57" s="31" t="s">
        <v>45</v>
      </c>
      <c r="B57" s="30"/>
      <c r="C57" s="14"/>
      <c r="D57" s="91"/>
      <c r="E57" s="111"/>
      <c r="F57" s="88"/>
      <c r="G57" s="93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93"/>
      <c r="H58" s="15"/>
    </row>
    <row r="59" spans="1:8" x14ac:dyDescent="0.2">
      <c r="A59" s="16" t="s">
        <v>47</v>
      </c>
      <c r="B59" s="28"/>
      <c r="C59" s="14"/>
      <c r="D59" s="91"/>
      <c r="E59" s="92"/>
      <c r="F59" s="88"/>
      <c r="G59" s="93"/>
      <c r="H59" s="15"/>
    </row>
    <row r="60" spans="1:8" x14ac:dyDescent="0.2">
      <c r="A60" s="16" t="s">
        <v>30</v>
      </c>
      <c r="B60" s="28"/>
      <c r="C60" s="14"/>
      <c r="D60" s="91"/>
      <c r="E60" s="92"/>
      <c r="F60" s="90"/>
      <c r="G60" s="93"/>
      <c r="H60" s="15"/>
    </row>
    <row r="61" spans="1:8" ht="15.75" x14ac:dyDescent="0.25">
      <c r="A61" s="32"/>
      <c r="B61" s="18"/>
      <c r="C61" s="21"/>
      <c r="D61" s="91"/>
      <c r="E61" s="94"/>
      <c r="F61" s="94"/>
      <c r="G61" s="93"/>
      <c r="H61" s="15"/>
    </row>
    <row r="62" spans="1:8" ht="15.75" x14ac:dyDescent="0.25">
      <c r="A62" s="20" t="s">
        <v>48</v>
      </c>
      <c r="B62" s="20"/>
      <c r="C62" s="33"/>
      <c r="D62" s="95">
        <f>SUM(D45:D58)</f>
        <v>2003</v>
      </c>
      <c r="E62" s="96">
        <f>SUM(E45:E61)</f>
        <v>166482334.12</v>
      </c>
      <c r="F62" s="96">
        <f>SUM(F45:F61)</f>
        <v>15575678.630000001</v>
      </c>
      <c r="G62" s="97">
        <f>1-(+F62/E62)</f>
        <v>0.90644245401573298</v>
      </c>
      <c r="H62" s="2"/>
    </row>
    <row r="63" spans="1:8" ht="18" x14ac:dyDescent="0.25">
      <c r="A63" s="33"/>
      <c r="B63" s="33"/>
      <c r="C63" s="36"/>
      <c r="D63" s="106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108"/>
      <c r="E64" s="108"/>
      <c r="F64" s="109">
        <f>F62+F40</f>
        <v>18152971.32</v>
      </c>
      <c r="G64" s="108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50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51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52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53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38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8" type="noConversion"/>
  <printOptions horizontalCentered="1"/>
  <pageMargins left="0.20624999999999999" right="0.5" top="0.31944444444444442" bottom="0.25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2018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115</v>
      </c>
      <c r="B9" s="13"/>
      <c r="C9" s="14"/>
      <c r="D9" s="87"/>
      <c r="E9" s="115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>
        <v>5</v>
      </c>
      <c r="E10" s="115">
        <v>2195182</v>
      </c>
      <c r="F10" s="88">
        <v>521064</v>
      </c>
      <c r="G10" s="116">
        <f>F10/E10</f>
        <v>0.23736710669092587</v>
      </c>
      <c r="H10" s="15"/>
    </row>
    <row r="11" spans="1:8" ht="15.75" x14ac:dyDescent="0.25">
      <c r="A11" s="83" t="s">
        <v>118</v>
      </c>
      <c r="B11" s="13"/>
      <c r="C11" s="14"/>
      <c r="D11" s="87">
        <v>6</v>
      </c>
      <c r="E11" s="115">
        <v>485360</v>
      </c>
      <c r="F11" s="88">
        <v>152757.5</v>
      </c>
      <c r="G11" s="116">
        <f>F11/E11</f>
        <v>0.31473030328003954</v>
      </c>
      <c r="H11" s="15"/>
    </row>
    <row r="12" spans="1:8" ht="15.75" x14ac:dyDescent="0.25">
      <c r="A12" s="83" t="s">
        <v>73</v>
      </c>
      <c r="B12" s="13"/>
      <c r="C12" s="14"/>
      <c r="D12" s="87">
        <v>2</v>
      </c>
      <c r="E12" s="115">
        <v>228116</v>
      </c>
      <c r="F12" s="88">
        <v>81951</v>
      </c>
      <c r="G12" s="116">
        <f>F12/E12</f>
        <v>0.3592514334812113</v>
      </c>
      <c r="H12" s="15"/>
    </row>
    <row r="13" spans="1:8" ht="15.75" x14ac:dyDescent="0.25">
      <c r="A13" s="83" t="s">
        <v>122</v>
      </c>
      <c r="B13" s="13"/>
      <c r="C13" s="14"/>
      <c r="D13" s="87"/>
      <c r="E13" s="115"/>
      <c r="F13" s="88"/>
      <c r="G13" s="116"/>
      <c r="H13" s="15"/>
    </row>
    <row r="14" spans="1:8" ht="15.75" x14ac:dyDescent="0.25">
      <c r="A14" s="83" t="s">
        <v>25</v>
      </c>
      <c r="B14" s="13"/>
      <c r="C14" s="14"/>
      <c r="D14" s="87">
        <v>2</v>
      </c>
      <c r="E14" s="115">
        <v>426962</v>
      </c>
      <c r="F14" s="88">
        <v>141695.5</v>
      </c>
      <c r="G14" s="116">
        <f>F14/E14</f>
        <v>0.33186911247370959</v>
      </c>
      <c r="H14" s="15"/>
    </row>
    <row r="15" spans="1:8" ht="15.75" x14ac:dyDescent="0.25">
      <c r="A15" s="83" t="s">
        <v>57</v>
      </c>
      <c r="B15" s="13"/>
      <c r="C15" s="14"/>
      <c r="D15" s="87"/>
      <c r="E15" s="115"/>
      <c r="F15" s="88"/>
      <c r="G15" s="116"/>
      <c r="H15" s="15"/>
    </row>
    <row r="16" spans="1:8" ht="15.75" x14ac:dyDescent="0.25">
      <c r="A16" s="83" t="s">
        <v>10</v>
      </c>
      <c r="B16" s="13"/>
      <c r="C16" s="14"/>
      <c r="D16" s="87"/>
      <c r="E16" s="115"/>
      <c r="F16" s="88"/>
      <c r="G16" s="116"/>
      <c r="H16" s="15"/>
    </row>
    <row r="17" spans="1:8" ht="15.75" x14ac:dyDescent="0.25">
      <c r="A17" s="83" t="s">
        <v>14</v>
      </c>
      <c r="B17" s="13"/>
      <c r="C17" s="14"/>
      <c r="D17" s="87">
        <v>2</v>
      </c>
      <c r="E17" s="115">
        <v>1257455</v>
      </c>
      <c r="F17" s="88">
        <v>224535</v>
      </c>
      <c r="G17" s="89">
        <f t="shared" ref="G17:G23" si="0">F17/E17</f>
        <v>0.17856304996997904</v>
      </c>
      <c r="H17" s="15"/>
    </row>
    <row r="18" spans="1:8" ht="15.75" x14ac:dyDescent="0.25">
      <c r="A18" s="83" t="s">
        <v>15</v>
      </c>
      <c r="B18" s="13"/>
      <c r="C18" s="14"/>
      <c r="D18" s="87">
        <v>2</v>
      </c>
      <c r="E18" s="115">
        <v>1450092</v>
      </c>
      <c r="F18" s="88">
        <v>439708.5</v>
      </c>
      <c r="G18" s="116">
        <f t="shared" si="0"/>
        <v>0.30322800208538492</v>
      </c>
      <c r="H18" s="15"/>
    </row>
    <row r="19" spans="1:8" ht="15.75" x14ac:dyDescent="0.25">
      <c r="A19" s="83" t="s">
        <v>58</v>
      </c>
      <c r="B19" s="13"/>
      <c r="C19" s="14"/>
      <c r="D19" s="87">
        <v>1</v>
      </c>
      <c r="E19" s="115">
        <v>304045</v>
      </c>
      <c r="F19" s="88">
        <v>57979</v>
      </c>
      <c r="G19" s="89">
        <f t="shared" si="0"/>
        <v>0.19069216727787006</v>
      </c>
      <c r="H19" s="15"/>
    </row>
    <row r="20" spans="1:8" ht="15.75" x14ac:dyDescent="0.25">
      <c r="A20" s="83" t="s">
        <v>17</v>
      </c>
      <c r="B20" s="13"/>
      <c r="C20" s="14"/>
      <c r="D20" s="87"/>
      <c r="E20" s="115"/>
      <c r="F20" s="88"/>
      <c r="G20" s="89"/>
      <c r="H20" s="15"/>
    </row>
    <row r="21" spans="1:8" ht="15.75" x14ac:dyDescent="0.25">
      <c r="A21" s="83" t="s">
        <v>133</v>
      </c>
      <c r="B21" s="13"/>
      <c r="C21" s="14"/>
      <c r="D21" s="87"/>
      <c r="E21" s="115"/>
      <c r="F21" s="88"/>
      <c r="G21" s="89"/>
      <c r="H21" s="15"/>
    </row>
    <row r="22" spans="1:8" ht="15.75" x14ac:dyDescent="0.25">
      <c r="A22" s="83" t="s">
        <v>59</v>
      </c>
      <c r="B22" s="13"/>
      <c r="C22" s="14"/>
      <c r="D22" s="87">
        <v>7</v>
      </c>
      <c r="E22" s="115">
        <v>5018421</v>
      </c>
      <c r="F22" s="88">
        <v>897327.5</v>
      </c>
      <c r="G22" s="89">
        <f t="shared" si="0"/>
        <v>0.17880674020772669</v>
      </c>
      <c r="H22" s="15"/>
    </row>
    <row r="23" spans="1:8" ht="15.75" x14ac:dyDescent="0.25">
      <c r="A23" s="83" t="s">
        <v>60</v>
      </c>
      <c r="B23" s="13"/>
      <c r="C23" s="14"/>
      <c r="D23" s="87">
        <v>3</v>
      </c>
      <c r="E23" s="115">
        <v>2021534</v>
      </c>
      <c r="F23" s="88">
        <v>375892</v>
      </c>
      <c r="G23" s="89">
        <f t="shared" si="0"/>
        <v>0.18594394158099739</v>
      </c>
      <c r="H23" s="15"/>
    </row>
    <row r="24" spans="1:8" ht="15.75" x14ac:dyDescent="0.25">
      <c r="A24" s="84" t="s">
        <v>20</v>
      </c>
      <c r="B24" s="13"/>
      <c r="C24" s="14"/>
      <c r="D24" s="87">
        <v>3</v>
      </c>
      <c r="E24" s="115">
        <v>861405</v>
      </c>
      <c r="F24" s="88">
        <v>150551</v>
      </c>
      <c r="G24" s="89">
        <f>F24/E24</f>
        <v>0.174773770758238</v>
      </c>
      <c r="H24" s="15"/>
    </row>
    <row r="25" spans="1:8" ht="15.75" x14ac:dyDescent="0.25">
      <c r="A25" s="84" t="s">
        <v>21</v>
      </c>
      <c r="B25" s="13"/>
      <c r="C25" s="14"/>
      <c r="D25" s="87">
        <v>13</v>
      </c>
      <c r="E25" s="115">
        <v>137687</v>
      </c>
      <c r="F25" s="88">
        <v>137687</v>
      </c>
      <c r="G25" s="89">
        <f>F25/E25</f>
        <v>1</v>
      </c>
      <c r="H25" s="15"/>
    </row>
    <row r="26" spans="1:8" ht="15.75" x14ac:dyDescent="0.25">
      <c r="A26" s="85" t="s">
        <v>22</v>
      </c>
      <c r="B26" s="13"/>
      <c r="C26" s="14"/>
      <c r="D26" s="87"/>
      <c r="E26" s="115"/>
      <c r="F26" s="88"/>
      <c r="G26" s="89"/>
      <c r="H26" s="15"/>
    </row>
    <row r="27" spans="1:8" ht="15.75" x14ac:dyDescent="0.25">
      <c r="A27" s="85" t="s">
        <v>23</v>
      </c>
      <c r="B27" s="13"/>
      <c r="C27" s="14"/>
      <c r="D27" s="87"/>
      <c r="E27" s="115">
        <v>31801</v>
      </c>
      <c r="F27" s="88">
        <v>-4822</v>
      </c>
      <c r="G27" s="89">
        <f>F27/E27</f>
        <v>-0.15163045187258262</v>
      </c>
      <c r="H27" s="15"/>
    </row>
    <row r="28" spans="1:8" ht="15.75" x14ac:dyDescent="0.25">
      <c r="A28" s="83" t="s">
        <v>145</v>
      </c>
      <c r="B28" s="13"/>
      <c r="C28" s="14"/>
      <c r="D28" s="87">
        <v>1</v>
      </c>
      <c r="E28" s="115">
        <v>186071</v>
      </c>
      <c r="F28" s="88">
        <v>36806</v>
      </c>
      <c r="G28" s="116">
        <f>F28/E28</f>
        <v>0.19780621375711421</v>
      </c>
      <c r="H28" s="15"/>
    </row>
    <row r="29" spans="1:8" ht="15.75" x14ac:dyDescent="0.25">
      <c r="A29" s="85" t="s">
        <v>24</v>
      </c>
      <c r="B29" s="13"/>
      <c r="C29" s="14"/>
      <c r="D29" s="87">
        <v>2</v>
      </c>
      <c r="E29" s="115">
        <v>224585</v>
      </c>
      <c r="F29" s="88">
        <v>63086</v>
      </c>
      <c r="G29" s="89">
        <f>F29/E29</f>
        <v>0.28090032727029857</v>
      </c>
      <c r="H29" s="15"/>
    </row>
    <row r="30" spans="1:8" ht="15.75" x14ac:dyDescent="0.25">
      <c r="A30" s="85" t="s">
        <v>138</v>
      </c>
      <c r="B30" s="13"/>
      <c r="C30" s="14"/>
      <c r="D30" s="117"/>
      <c r="E30" s="115"/>
      <c r="F30" s="115"/>
      <c r="G30" s="118"/>
      <c r="H30" s="15"/>
    </row>
    <row r="31" spans="1:8" ht="15.75" x14ac:dyDescent="0.25">
      <c r="A31" s="85" t="s">
        <v>61</v>
      </c>
      <c r="B31" s="13"/>
      <c r="C31" s="14"/>
      <c r="D31" s="87">
        <v>1</v>
      </c>
      <c r="E31" s="119">
        <v>27540</v>
      </c>
      <c r="F31" s="88">
        <v>9954</v>
      </c>
      <c r="G31" s="116">
        <f>F31/E31</f>
        <v>0.36143790849673202</v>
      </c>
      <c r="H31" s="15"/>
    </row>
    <row r="32" spans="1:8" ht="15.75" x14ac:dyDescent="0.25">
      <c r="A32" s="85" t="s">
        <v>143</v>
      </c>
      <c r="B32" s="13"/>
      <c r="C32" s="14"/>
      <c r="D32" s="87"/>
      <c r="E32" s="119"/>
      <c r="F32" s="88"/>
      <c r="G32" s="116"/>
      <c r="H32" s="15"/>
    </row>
    <row r="33" spans="1:8" ht="15.75" x14ac:dyDescent="0.25">
      <c r="A33" s="85" t="s">
        <v>62</v>
      </c>
      <c r="B33" s="13"/>
      <c r="C33" s="14"/>
      <c r="D33" s="87">
        <v>12</v>
      </c>
      <c r="E33" s="119">
        <v>2287131</v>
      </c>
      <c r="F33" s="90">
        <v>295169</v>
      </c>
      <c r="G33" s="116">
        <f>F33/E33</f>
        <v>0.12905644670112906</v>
      </c>
      <c r="H33" s="15"/>
    </row>
    <row r="34" spans="1:8" ht="15.75" x14ac:dyDescent="0.25">
      <c r="A34" s="83" t="s">
        <v>63</v>
      </c>
      <c r="B34" s="13"/>
      <c r="C34" s="14"/>
      <c r="D34" s="87"/>
      <c r="E34" s="115"/>
      <c r="F34" s="88"/>
      <c r="G34" s="116"/>
      <c r="H34" s="15"/>
    </row>
    <row r="35" spans="1:8" ht="15.75" x14ac:dyDescent="0.25">
      <c r="A35" s="83" t="s">
        <v>112</v>
      </c>
      <c r="B35" s="13"/>
      <c r="C35" s="14"/>
      <c r="D35" s="87">
        <v>1</v>
      </c>
      <c r="E35" s="115">
        <v>181468</v>
      </c>
      <c r="F35" s="88">
        <v>36268</v>
      </c>
      <c r="G35" s="116">
        <f>F35/E35</f>
        <v>0.19985892829589791</v>
      </c>
      <c r="H35" s="15"/>
    </row>
    <row r="36" spans="1:8" x14ac:dyDescent="0.2">
      <c r="A36" s="16" t="s">
        <v>28</v>
      </c>
      <c r="B36" s="13"/>
      <c r="C36" s="14"/>
      <c r="D36" s="91"/>
      <c r="E36" s="119">
        <v>71929</v>
      </c>
      <c r="F36" s="90">
        <v>14279</v>
      </c>
      <c r="G36" s="93"/>
      <c r="H36" s="15"/>
    </row>
    <row r="37" spans="1:8" x14ac:dyDescent="0.2">
      <c r="A37" s="16" t="s">
        <v>29</v>
      </c>
      <c r="B37" s="13"/>
      <c r="C37" s="14"/>
      <c r="D37" s="91"/>
      <c r="E37" s="119"/>
      <c r="F37" s="90"/>
      <c r="G37" s="93"/>
      <c r="H37" s="15"/>
    </row>
    <row r="38" spans="1:8" x14ac:dyDescent="0.2">
      <c r="A38" s="16" t="s">
        <v>30</v>
      </c>
      <c r="B38" s="13"/>
      <c r="C38" s="14"/>
      <c r="D38" s="91"/>
      <c r="E38" s="115"/>
      <c r="F38" s="88"/>
      <c r="G38" s="93"/>
      <c r="H38" s="15"/>
    </row>
    <row r="39" spans="1:8" x14ac:dyDescent="0.2">
      <c r="A39" s="17"/>
      <c r="B39" s="18"/>
      <c r="C39" s="21"/>
      <c r="D39" s="91"/>
      <c r="E39" s="94"/>
      <c r="F39" s="94"/>
      <c r="G39" s="93"/>
      <c r="H39" s="15"/>
    </row>
    <row r="40" spans="1:8" ht="15.75" x14ac:dyDescent="0.25">
      <c r="A40" s="19" t="s">
        <v>31</v>
      </c>
      <c r="B40" s="20"/>
      <c r="C40" s="22"/>
      <c r="D40" s="95">
        <f>SUM(D9:D39)</f>
        <v>63</v>
      </c>
      <c r="E40" s="96">
        <f>SUM(E9:E39)</f>
        <v>17396784</v>
      </c>
      <c r="F40" s="96">
        <f>SUM(F9:F39)</f>
        <v>3631888</v>
      </c>
      <c r="G40" s="97">
        <f>F40/E40</f>
        <v>0.20876778144742156</v>
      </c>
      <c r="H40" s="2"/>
    </row>
    <row r="41" spans="1:8" ht="15.75" x14ac:dyDescent="0.25">
      <c r="A41" s="22"/>
      <c r="B41" s="22"/>
      <c r="C41" s="24"/>
      <c r="D41" s="98"/>
      <c r="E41" s="99"/>
      <c r="F41" s="100"/>
      <c r="G41" s="100"/>
      <c r="H41" s="2"/>
    </row>
    <row r="42" spans="1:8" ht="18" x14ac:dyDescent="0.25">
      <c r="A42" s="23" t="s">
        <v>32</v>
      </c>
      <c r="B42" s="24"/>
      <c r="C42" s="26"/>
      <c r="D42" s="101"/>
      <c r="E42" s="102"/>
      <c r="F42" s="103"/>
      <c r="G42" s="103"/>
      <c r="H42" s="2"/>
    </row>
    <row r="43" spans="1:8" ht="15.75" x14ac:dyDescent="0.25">
      <c r="A43" s="26"/>
      <c r="B43" s="26"/>
      <c r="C43" s="26"/>
      <c r="D43" s="104"/>
      <c r="E43" s="101" t="s">
        <v>33</v>
      </c>
      <c r="F43" s="101" t="s">
        <v>33</v>
      </c>
      <c r="G43" s="101" t="s">
        <v>5</v>
      </c>
      <c r="H43" s="2"/>
    </row>
    <row r="44" spans="1:8" ht="15.75" x14ac:dyDescent="0.25">
      <c r="A44" s="26"/>
      <c r="B44" s="26"/>
      <c r="C44" s="14"/>
      <c r="D44" s="104" t="s">
        <v>6</v>
      </c>
      <c r="E44" s="105" t="s">
        <v>34</v>
      </c>
      <c r="F44" s="103" t="s">
        <v>8</v>
      </c>
      <c r="G44" s="103" t="s">
        <v>35</v>
      </c>
      <c r="H44" s="15"/>
    </row>
    <row r="45" spans="1:8" ht="15.75" x14ac:dyDescent="0.25">
      <c r="A45" s="27" t="s">
        <v>36</v>
      </c>
      <c r="B45" s="28"/>
      <c r="C45" s="14"/>
      <c r="D45" s="87">
        <v>72</v>
      </c>
      <c r="E45" s="88">
        <v>9126286.25</v>
      </c>
      <c r="F45" s="88">
        <v>611683.99</v>
      </c>
      <c r="G45" s="89">
        <f>1-(+F45/E45)</f>
        <v>0.93297558577017026</v>
      </c>
      <c r="H45" s="15"/>
    </row>
    <row r="46" spans="1:8" ht="15.75" x14ac:dyDescent="0.25">
      <c r="A46" s="27" t="s">
        <v>37</v>
      </c>
      <c r="B46" s="28"/>
      <c r="C46" s="14"/>
      <c r="D46" s="87">
        <v>2</v>
      </c>
      <c r="E46" s="88">
        <v>991091.63</v>
      </c>
      <c r="F46" s="88">
        <v>70493.09</v>
      </c>
      <c r="G46" s="89">
        <f t="shared" ref="G46:G55" si="1">1-(+F46/E46)</f>
        <v>0.92887328692302651</v>
      </c>
      <c r="H46" s="15"/>
    </row>
    <row r="47" spans="1:8" ht="15.75" x14ac:dyDescent="0.25">
      <c r="A47" s="27" t="s">
        <v>38</v>
      </c>
      <c r="B47" s="28"/>
      <c r="C47" s="14"/>
      <c r="D47" s="87">
        <v>213</v>
      </c>
      <c r="E47" s="88">
        <v>15837149.5</v>
      </c>
      <c r="F47" s="88">
        <v>1108599.5</v>
      </c>
      <c r="G47" s="89">
        <f t="shared" si="1"/>
        <v>0.93000006093268239</v>
      </c>
      <c r="H47" s="15"/>
    </row>
    <row r="48" spans="1:8" ht="15.75" x14ac:dyDescent="0.25">
      <c r="A48" s="27" t="s">
        <v>39</v>
      </c>
      <c r="B48" s="28"/>
      <c r="C48" s="14"/>
      <c r="D48" s="87">
        <v>8</v>
      </c>
      <c r="E48" s="88">
        <v>1524965</v>
      </c>
      <c r="F48" s="88">
        <v>82707.8</v>
      </c>
      <c r="G48" s="89">
        <f t="shared" si="1"/>
        <v>0.94576413229156076</v>
      </c>
      <c r="H48" s="15"/>
    </row>
    <row r="49" spans="1:8" ht="15.75" x14ac:dyDescent="0.25">
      <c r="A49" s="27" t="s">
        <v>40</v>
      </c>
      <c r="B49" s="28"/>
      <c r="C49" s="14"/>
      <c r="D49" s="87">
        <v>137</v>
      </c>
      <c r="E49" s="88">
        <v>14952948.75</v>
      </c>
      <c r="F49" s="88">
        <v>1250025.47</v>
      </c>
      <c r="G49" s="89">
        <f t="shared" si="1"/>
        <v>0.91640274497697316</v>
      </c>
      <c r="H49" s="15"/>
    </row>
    <row r="50" spans="1:8" ht="15.75" x14ac:dyDescent="0.25">
      <c r="A50" s="27" t="s">
        <v>41</v>
      </c>
      <c r="B50" s="28"/>
      <c r="C50" s="14"/>
      <c r="D50" s="87">
        <v>8</v>
      </c>
      <c r="E50" s="88">
        <v>1821655</v>
      </c>
      <c r="F50" s="88">
        <v>150986</v>
      </c>
      <c r="G50" s="89">
        <f t="shared" si="1"/>
        <v>0.91711602910540146</v>
      </c>
      <c r="H50" s="15"/>
    </row>
    <row r="51" spans="1:8" ht="15.75" x14ac:dyDescent="0.25">
      <c r="A51" s="27" t="s">
        <v>42</v>
      </c>
      <c r="B51" s="28"/>
      <c r="C51" s="14"/>
      <c r="D51" s="87">
        <v>15</v>
      </c>
      <c r="E51" s="88">
        <v>2084205</v>
      </c>
      <c r="F51" s="88">
        <v>177735</v>
      </c>
      <c r="G51" s="89">
        <f t="shared" si="1"/>
        <v>0.91472287994703017</v>
      </c>
      <c r="H51" s="15"/>
    </row>
    <row r="52" spans="1:8" ht="15.75" x14ac:dyDescent="0.25">
      <c r="A52" s="27" t="s">
        <v>43</v>
      </c>
      <c r="B52" s="28"/>
      <c r="C52" s="14"/>
      <c r="D52" s="87">
        <v>2</v>
      </c>
      <c r="E52" s="88">
        <v>266540</v>
      </c>
      <c r="F52" s="88">
        <v>25150</v>
      </c>
      <c r="G52" s="89">
        <f t="shared" si="1"/>
        <v>0.90564268027312977</v>
      </c>
      <c r="H52" s="15"/>
    </row>
    <row r="53" spans="1:8" ht="15.75" x14ac:dyDescent="0.25">
      <c r="A53" s="27" t="s">
        <v>44</v>
      </c>
      <c r="B53" s="28"/>
      <c r="C53" s="14"/>
      <c r="D53" s="87">
        <v>2</v>
      </c>
      <c r="E53" s="88">
        <v>680325</v>
      </c>
      <c r="F53" s="88">
        <v>10775</v>
      </c>
      <c r="G53" s="89">
        <f t="shared" si="1"/>
        <v>0.98416198140594568</v>
      </c>
      <c r="H53" s="15"/>
    </row>
    <row r="54" spans="1:8" ht="15.75" x14ac:dyDescent="0.25">
      <c r="A54" s="29" t="s">
        <v>64</v>
      </c>
      <c r="B54" s="30"/>
      <c r="C54" s="14"/>
      <c r="D54" s="87">
        <v>3</v>
      </c>
      <c r="E54" s="88">
        <v>151200</v>
      </c>
      <c r="F54" s="88">
        <v>19900</v>
      </c>
      <c r="G54" s="89">
        <f t="shared" si="1"/>
        <v>0.86838624338624337</v>
      </c>
      <c r="H54" s="15"/>
    </row>
    <row r="55" spans="1:8" ht="15.75" x14ac:dyDescent="0.25">
      <c r="A55" s="27" t="s">
        <v>65</v>
      </c>
      <c r="B55" s="30"/>
      <c r="C55" s="14"/>
      <c r="D55" s="87">
        <v>838</v>
      </c>
      <c r="E55" s="88">
        <v>63709259.240000002</v>
      </c>
      <c r="F55" s="88">
        <v>7541106.2599999998</v>
      </c>
      <c r="G55" s="89">
        <f t="shared" si="1"/>
        <v>0.88163249188643367</v>
      </c>
      <c r="H55" s="15"/>
    </row>
    <row r="56" spans="1:8" ht="15.75" x14ac:dyDescent="0.25">
      <c r="A56" s="27" t="s">
        <v>66</v>
      </c>
      <c r="B56" s="30"/>
      <c r="C56" s="14"/>
      <c r="D56" s="87"/>
      <c r="E56" s="88"/>
      <c r="F56" s="88"/>
      <c r="G56" s="89"/>
      <c r="H56" s="15"/>
    </row>
    <row r="57" spans="1:8" x14ac:dyDescent="0.2">
      <c r="A57" s="31" t="s">
        <v>45</v>
      </c>
      <c r="B57" s="30"/>
      <c r="C57" s="14"/>
      <c r="D57" s="91"/>
      <c r="E57" s="111"/>
      <c r="F57" s="88"/>
      <c r="G57" s="93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93"/>
      <c r="H58" s="15"/>
    </row>
    <row r="59" spans="1:8" x14ac:dyDescent="0.2">
      <c r="A59" s="16" t="s">
        <v>47</v>
      </c>
      <c r="B59" s="28"/>
      <c r="C59" s="14"/>
      <c r="D59" s="91"/>
      <c r="E59" s="92"/>
      <c r="F59" s="88"/>
      <c r="G59" s="93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93"/>
      <c r="H60" s="15"/>
    </row>
    <row r="61" spans="1:8" ht="15.75" x14ac:dyDescent="0.25">
      <c r="A61" s="32"/>
      <c r="B61" s="18"/>
      <c r="C61" s="21"/>
      <c r="D61" s="91"/>
      <c r="E61" s="112"/>
      <c r="F61" s="94"/>
      <c r="G61" s="93"/>
      <c r="H61" s="2"/>
    </row>
    <row r="62" spans="1:8" ht="18" x14ac:dyDescent="0.25">
      <c r="A62" s="20" t="s">
        <v>48</v>
      </c>
      <c r="B62" s="20"/>
      <c r="C62" s="39"/>
      <c r="D62" s="95">
        <f>SUM(D45:D58)</f>
        <v>1300</v>
      </c>
      <c r="E62" s="96">
        <f>SUM(E45:E61)</f>
        <v>111145625.37</v>
      </c>
      <c r="F62" s="96">
        <f>SUM(F45:F61)</f>
        <v>11049162.109999999</v>
      </c>
      <c r="G62" s="97">
        <f>1-(F62/E62)</f>
        <v>0.90058842106274795</v>
      </c>
      <c r="H62" s="2"/>
    </row>
    <row r="63" spans="1:8" ht="18" x14ac:dyDescent="0.25">
      <c r="A63" s="33"/>
      <c r="B63" s="33"/>
      <c r="C63" s="39"/>
      <c r="D63" s="113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114"/>
      <c r="E64" s="108"/>
      <c r="F64" s="109">
        <f>F62+F40</f>
        <v>14681050.109999999</v>
      </c>
      <c r="G64" s="108"/>
      <c r="H64" s="2"/>
    </row>
    <row r="65" spans="1:8" ht="15.75" x14ac:dyDescent="0.25">
      <c r="A65" s="4" t="s">
        <v>50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2018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131</v>
      </c>
      <c r="B9" s="13"/>
      <c r="C9" s="14"/>
      <c r="D9" s="87"/>
      <c r="E9" s="88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>
        <v>1</v>
      </c>
      <c r="E10" s="88">
        <v>208096</v>
      </c>
      <c r="F10" s="88">
        <v>31027</v>
      </c>
      <c r="G10" s="89">
        <f>F10/E10</f>
        <v>0.14909945409810857</v>
      </c>
      <c r="H10" s="15"/>
    </row>
    <row r="11" spans="1:8" ht="15.75" x14ac:dyDescent="0.25">
      <c r="A11" s="83" t="s">
        <v>115</v>
      </c>
      <c r="B11" s="13"/>
      <c r="C11" s="14"/>
      <c r="D11" s="87"/>
      <c r="E11" s="88"/>
      <c r="F11" s="88"/>
      <c r="G11" s="89"/>
      <c r="H11" s="15"/>
    </row>
    <row r="12" spans="1:8" ht="15.75" x14ac:dyDescent="0.25">
      <c r="A12" s="83" t="s">
        <v>69</v>
      </c>
      <c r="B12" s="13"/>
      <c r="C12" s="14"/>
      <c r="D12" s="87">
        <v>1</v>
      </c>
      <c r="E12" s="88">
        <v>109622</v>
      </c>
      <c r="F12" s="88">
        <v>15498</v>
      </c>
      <c r="G12" s="89">
        <f>F12/E12</f>
        <v>0.14137673094816733</v>
      </c>
      <c r="H12" s="15"/>
    </row>
    <row r="13" spans="1:8" ht="15.75" x14ac:dyDescent="0.25">
      <c r="A13" s="83" t="s">
        <v>70</v>
      </c>
      <c r="B13" s="13"/>
      <c r="C13" s="14"/>
      <c r="D13" s="87">
        <v>1</v>
      </c>
      <c r="E13" s="88">
        <v>9420</v>
      </c>
      <c r="F13" s="88">
        <v>-1055</v>
      </c>
      <c r="G13" s="89">
        <f>F13/E13</f>
        <v>-0.11199575371549894</v>
      </c>
      <c r="H13" s="15"/>
    </row>
    <row r="14" spans="1:8" ht="15.75" x14ac:dyDescent="0.25">
      <c r="A14" s="83" t="s">
        <v>130</v>
      </c>
      <c r="B14" s="13"/>
      <c r="C14" s="14"/>
      <c r="D14" s="87"/>
      <c r="E14" s="88"/>
      <c r="F14" s="88"/>
      <c r="G14" s="89"/>
      <c r="H14" s="15"/>
    </row>
    <row r="15" spans="1:8" ht="15.75" x14ac:dyDescent="0.25">
      <c r="A15" s="83" t="s">
        <v>25</v>
      </c>
      <c r="B15" s="13"/>
      <c r="C15" s="14"/>
      <c r="D15" s="87"/>
      <c r="E15" s="88"/>
      <c r="F15" s="88"/>
      <c r="G15" s="89"/>
      <c r="H15" s="15"/>
    </row>
    <row r="16" spans="1:8" ht="15.75" x14ac:dyDescent="0.25">
      <c r="A16" s="83" t="s">
        <v>126</v>
      </c>
      <c r="B16" s="13"/>
      <c r="C16" s="14"/>
      <c r="D16" s="87"/>
      <c r="E16" s="88"/>
      <c r="F16" s="88"/>
      <c r="G16" s="89"/>
      <c r="H16" s="15"/>
    </row>
    <row r="17" spans="1:8" ht="15.75" x14ac:dyDescent="0.25">
      <c r="A17" s="83" t="s">
        <v>16</v>
      </c>
      <c r="B17" s="13"/>
      <c r="C17" s="14"/>
      <c r="D17" s="87"/>
      <c r="E17" s="88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1</v>
      </c>
      <c r="E18" s="88">
        <v>400994</v>
      </c>
      <c r="F18" s="88">
        <v>70973</v>
      </c>
      <c r="G18" s="89">
        <f>F18/E18</f>
        <v>0.1769926732070804</v>
      </c>
      <c r="H18" s="15"/>
    </row>
    <row r="19" spans="1:8" ht="15.75" x14ac:dyDescent="0.2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x14ac:dyDescent="0.25">
      <c r="A20" s="83" t="s">
        <v>116</v>
      </c>
      <c r="B20" s="13"/>
      <c r="C20" s="14"/>
      <c r="D20" s="87"/>
      <c r="E20" s="88"/>
      <c r="F20" s="88"/>
      <c r="G20" s="89"/>
      <c r="H20" s="15"/>
    </row>
    <row r="21" spans="1:8" ht="15.75" x14ac:dyDescent="0.25">
      <c r="A21" s="83" t="s">
        <v>146</v>
      </c>
      <c r="B21" s="13"/>
      <c r="C21" s="14"/>
      <c r="D21" s="87"/>
      <c r="E21" s="88"/>
      <c r="F21" s="88"/>
      <c r="G21" s="89"/>
      <c r="H21" s="15"/>
    </row>
    <row r="22" spans="1:8" ht="15.75" x14ac:dyDescent="0.25">
      <c r="A22" s="83" t="s">
        <v>88</v>
      </c>
      <c r="B22" s="13"/>
      <c r="C22" s="14"/>
      <c r="D22" s="87"/>
      <c r="E22" s="88"/>
      <c r="F22" s="88"/>
      <c r="G22" s="89"/>
      <c r="H22" s="15"/>
    </row>
    <row r="23" spans="1:8" ht="15.75" x14ac:dyDescent="0.25">
      <c r="A23" s="83" t="s">
        <v>136</v>
      </c>
      <c r="B23" s="13"/>
      <c r="C23" s="14"/>
      <c r="D23" s="87">
        <v>4</v>
      </c>
      <c r="E23" s="88">
        <v>497563</v>
      </c>
      <c r="F23" s="88">
        <v>115157.5</v>
      </c>
      <c r="G23" s="89">
        <f>F23/E23</f>
        <v>0.23144305344247865</v>
      </c>
      <c r="H23" s="15"/>
    </row>
    <row r="24" spans="1:8" ht="15.75" x14ac:dyDescent="0.25">
      <c r="A24" s="83" t="s">
        <v>10</v>
      </c>
      <c r="B24" s="13"/>
      <c r="C24" s="14"/>
      <c r="D24" s="87">
        <v>3</v>
      </c>
      <c r="E24" s="88">
        <v>1390</v>
      </c>
      <c r="F24" s="88">
        <v>-315</v>
      </c>
      <c r="G24" s="89">
        <f>F24/E24</f>
        <v>-0.22661870503597123</v>
      </c>
      <c r="H24" s="15"/>
    </row>
    <row r="25" spans="1:8" ht="15.75" x14ac:dyDescent="0.25">
      <c r="A25" s="84" t="s">
        <v>20</v>
      </c>
      <c r="B25" s="13"/>
      <c r="C25" s="14"/>
      <c r="D25" s="87">
        <v>2</v>
      </c>
      <c r="E25" s="88">
        <v>38465</v>
      </c>
      <c r="F25" s="88">
        <v>8918</v>
      </c>
      <c r="G25" s="89">
        <f>F25/E25</f>
        <v>0.23184713375796179</v>
      </c>
      <c r="H25" s="15"/>
    </row>
    <row r="26" spans="1:8" ht="15.75" x14ac:dyDescent="0.2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x14ac:dyDescent="0.25">
      <c r="A29" s="85" t="s">
        <v>103</v>
      </c>
      <c r="B29" s="13"/>
      <c r="C29" s="14"/>
      <c r="D29" s="87"/>
      <c r="E29" s="88"/>
      <c r="F29" s="88"/>
      <c r="G29" s="89"/>
      <c r="H29" s="15"/>
    </row>
    <row r="30" spans="1:8" ht="15.75" x14ac:dyDescent="0.25">
      <c r="A30" s="85" t="s">
        <v>73</v>
      </c>
      <c r="B30" s="13"/>
      <c r="C30" s="14"/>
      <c r="D30" s="87"/>
      <c r="E30" s="88"/>
      <c r="F30" s="88"/>
      <c r="G30" s="89"/>
      <c r="H30" s="15"/>
    </row>
    <row r="31" spans="1:8" ht="15.75" x14ac:dyDescent="0.25">
      <c r="A31" s="85" t="s">
        <v>124</v>
      </c>
      <c r="B31" s="13"/>
      <c r="C31" s="14"/>
      <c r="D31" s="87"/>
      <c r="E31" s="88"/>
      <c r="F31" s="88"/>
      <c r="G31" s="89"/>
      <c r="H31" s="15"/>
    </row>
    <row r="32" spans="1:8" ht="15.75" x14ac:dyDescent="0.25">
      <c r="A32" s="85" t="s">
        <v>57</v>
      </c>
      <c r="B32" s="13"/>
      <c r="C32" s="14"/>
      <c r="D32" s="87"/>
      <c r="E32" s="88"/>
      <c r="F32" s="88"/>
      <c r="G32" s="89"/>
      <c r="H32" s="15"/>
    </row>
    <row r="33" spans="1:8" ht="15.75" x14ac:dyDescent="0.25">
      <c r="A33" s="85" t="s">
        <v>112</v>
      </c>
      <c r="B33" s="13"/>
      <c r="C33" s="14"/>
      <c r="D33" s="87"/>
      <c r="E33" s="88"/>
      <c r="F33" s="88"/>
      <c r="G33" s="89"/>
      <c r="H33" s="15"/>
    </row>
    <row r="34" spans="1:8" ht="15.75" x14ac:dyDescent="0.25">
      <c r="A34" s="85" t="s">
        <v>117</v>
      </c>
      <c r="B34" s="13"/>
      <c r="C34" s="14"/>
      <c r="D34" s="87"/>
      <c r="E34" s="88"/>
      <c r="F34" s="88"/>
      <c r="G34" s="89"/>
      <c r="H34" s="15"/>
    </row>
    <row r="35" spans="1:8" x14ac:dyDescent="0.2">
      <c r="A35" s="16" t="s">
        <v>28</v>
      </c>
      <c r="B35" s="13"/>
      <c r="C35" s="14"/>
      <c r="D35" s="91"/>
      <c r="E35" s="110"/>
      <c r="F35" s="88"/>
      <c r="G35" s="93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/>
      <c r="G36" s="93"/>
      <c r="H36" s="15"/>
    </row>
    <row r="37" spans="1:8" x14ac:dyDescent="0.2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13</v>
      </c>
      <c r="E39" s="96">
        <f>SUM(E9:E38)</f>
        <v>1265550</v>
      </c>
      <c r="F39" s="96">
        <f>SUM(F9:F38)</f>
        <v>240203.5</v>
      </c>
      <c r="G39" s="97">
        <f>F39/E39</f>
        <v>0.18980166725929437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29</v>
      </c>
      <c r="E44" s="88">
        <v>1589862.55</v>
      </c>
      <c r="F44" s="88">
        <v>64183.5</v>
      </c>
      <c r="G44" s="89">
        <f>1-(+F44/E44)</f>
        <v>0.95962952898035114</v>
      </c>
      <c r="H44" s="15"/>
    </row>
    <row r="45" spans="1:8" ht="15.75" x14ac:dyDescent="0.2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x14ac:dyDescent="0.25">
      <c r="A46" s="27" t="s">
        <v>38</v>
      </c>
      <c r="B46" s="28"/>
      <c r="C46" s="14"/>
      <c r="D46" s="87">
        <v>122</v>
      </c>
      <c r="E46" s="88">
        <v>3698030.25</v>
      </c>
      <c r="F46" s="88">
        <v>312616.92</v>
      </c>
      <c r="G46" s="89">
        <f>1-(+F46/E46)</f>
        <v>0.91546393651052482</v>
      </c>
      <c r="H46" s="15"/>
    </row>
    <row r="47" spans="1:8" ht="15.75" x14ac:dyDescent="0.25">
      <c r="A47" s="27" t="s">
        <v>39</v>
      </c>
      <c r="B47" s="28"/>
      <c r="C47" s="14"/>
      <c r="D47" s="87">
        <v>4</v>
      </c>
      <c r="E47" s="88">
        <v>762391.5</v>
      </c>
      <c r="F47" s="88">
        <v>28278.5</v>
      </c>
      <c r="G47" s="89"/>
      <c r="H47" s="15"/>
    </row>
    <row r="48" spans="1:8" ht="15.75" x14ac:dyDescent="0.25">
      <c r="A48" s="27" t="s">
        <v>40</v>
      </c>
      <c r="B48" s="28"/>
      <c r="C48" s="14"/>
      <c r="D48" s="87">
        <v>49</v>
      </c>
      <c r="E48" s="88">
        <v>2478546</v>
      </c>
      <c r="F48" s="88">
        <v>272315.53999999998</v>
      </c>
      <c r="G48" s="89">
        <f>1-(+F48/E48)</f>
        <v>0.89013093160264123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20</v>
      </c>
      <c r="E50" s="88">
        <v>1064895</v>
      </c>
      <c r="F50" s="88">
        <v>37365</v>
      </c>
      <c r="G50" s="89">
        <f>1-(+F50/E50)</f>
        <v>0.9649120335807756</v>
      </c>
      <c r="H50" s="15"/>
    </row>
    <row r="51" spans="1:8" ht="15.75" x14ac:dyDescent="0.2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x14ac:dyDescent="0.2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x14ac:dyDescent="0.25">
      <c r="A53" s="29" t="s">
        <v>64</v>
      </c>
      <c r="B53" s="30"/>
      <c r="C53" s="14"/>
      <c r="D53" s="87"/>
      <c r="E53" s="88"/>
      <c r="F53" s="88"/>
      <c r="G53" s="89"/>
      <c r="H53" s="15"/>
    </row>
    <row r="54" spans="1:8" ht="15.75" x14ac:dyDescent="0.25">
      <c r="A54" s="27" t="s">
        <v>65</v>
      </c>
      <c r="B54" s="30"/>
      <c r="C54" s="14"/>
      <c r="D54" s="87">
        <v>707</v>
      </c>
      <c r="E54" s="88">
        <v>36618896.259999998</v>
      </c>
      <c r="F54" s="88">
        <v>4283191.7</v>
      </c>
      <c r="G54" s="89">
        <f>1-(+F54/E54)</f>
        <v>0.88303329325961499</v>
      </c>
      <c r="H54" s="15"/>
    </row>
    <row r="55" spans="1:8" ht="15.75" x14ac:dyDescent="0.25">
      <c r="A55" s="27" t="s">
        <v>66</v>
      </c>
      <c r="B55" s="30"/>
      <c r="C55" s="14"/>
      <c r="D55" s="87">
        <v>5</v>
      </c>
      <c r="E55" s="88">
        <v>513082.7</v>
      </c>
      <c r="F55" s="88">
        <v>18184.14</v>
      </c>
      <c r="G55" s="89">
        <f>1-(+F55/E55)</f>
        <v>0.96455904671897919</v>
      </c>
      <c r="H55" s="15"/>
    </row>
    <row r="56" spans="1:8" x14ac:dyDescent="0.2">
      <c r="A56" s="16" t="s">
        <v>45</v>
      </c>
      <c r="B56" s="30"/>
      <c r="C56" s="14"/>
      <c r="D56" s="91"/>
      <c r="E56" s="111"/>
      <c r="F56" s="88"/>
      <c r="G56" s="93"/>
      <c r="H56" s="15"/>
    </row>
    <row r="57" spans="1:8" x14ac:dyDescent="0.2">
      <c r="A57" s="16" t="s">
        <v>46</v>
      </c>
      <c r="B57" s="28"/>
      <c r="C57" s="14"/>
      <c r="D57" s="91"/>
      <c r="E57" s="111"/>
      <c r="F57" s="88"/>
      <c r="G57" s="93"/>
      <c r="H57" s="15"/>
    </row>
    <row r="58" spans="1:8" x14ac:dyDescent="0.2">
      <c r="A58" s="16" t="s">
        <v>47</v>
      </c>
      <c r="B58" s="28"/>
      <c r="C58" s="14"/>
      <c r="D58" s="91"/>
      <c r="E58" s="110"/>
      <c r="F58" s="88"/>
      <c r="G58" s="93"/>
      <c r="H58" s="15"/>
    </row>
    <row r="59" spans="1:8" x14ac:dyDescent="0.2">
      <c r="A59" s="16" t="s">
        <v>30</v>
      </c>
      <c r="B59" s="28"/>
      <c r="C59" s="14"/>
      <c r="D59" s="91"/>
      <c r="E59" s="110"/>
      <c r="F59" s="88"/>
      <c r="G59" s="93"/>
      <c r="H59" s="15"/>
    </row>
    <row r="60" spans="1:8" ht="15.75" x14ac:dyDescent="0.25">
      <c r="A60" s="32"/>
      <c r="B60" s="18"/>
      <c r="C60" s="14"/>
      <c r="D60" s="91"/>
      <c r="E60" s="94"/>
      <c r="F60" s="94"/>
      <c r="G60" s="93"/>
      <c r="H60" s="15"/>
    </row>
    <row r="61" spans="1:8" ht="15.75" x14ac:dyDescent="0.25">
      <c r="A61" s="20" t="s">
        <v>48</v>
      </c>
      <c r="B61" s="20"/>
      <c r="C61" s="21"/>
      <c r="D61" s="95">
        <f>SUM(D44:D57)</f>
        <v>936</v>
      </c>
      <c r="E61" s="96">
        <f>SUM(E44:E60)</f>
        <v>46725704.260000005</v>
      </c>
      <c r="F61" s="96">
        <f>SUM(F44:F60)</f>
        <v>5016135.3</v>
      </c>
      <c r="G61" s="97">
        <f>1-(+F61/E61)</f>
        <v>0.89264719752348154</v>
      </c>
      <c r="H61" s="2"/>
    </row>
    <row r="62" spans="1:8" x14ac:dyDescent="0.2">
      <c r="A62" s="33"/>
      <c r="B62" s="33"/>
      <c r="C62" s="33"/>
      <c r="D62" s="106"/>
      <c r="E62" s="107"/>
      <c r="F62" s="34"/>
      <c r="G62" s="34"/>
      <c r="H62" s="2"/>
    </row>
    <row r="63" spans="1:8" ht="18" x14ac:dyDescent="0.25">
      <c r="A63" s="35" t="s">
        <v>49</v>
      </c>
      <c r="B63" s="36"/>
      <c r="C63" s="36"/>
      <c r="D63" s="108"/>
      <c r="E63" s="108"/>
      <c r="F63" s="109">
        <f>F61+F39</f>
        <v>5256338.8</v>
      </c>
      <c r="G63" s="108"/>
      <c r="H63" s="2"/>
    </row>
    <row r="64" spans="1:8" ht="18" x14ac:dyDescent="0.25">
      <c r="A64" s="38"/>
      <c r="B64" s="39"/>
      <c r="C64" s="39"/>
      <c r="D64" s="36"/>
      <c r="E64" s="36"/>
      <c r="F64" s="37"/>
      <c r="G64" s="36"/>
      <c r="H64" s="2"/>
    </row>
    <row r="65" spans="1:8" ht="15.75" x14ac:dyDescent="0.25">
      <c r="A65" s="4" t="s">
        <v>50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2018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131</v>
      </c>
      <c r="B9" s="13"/>
      <c r="C9" s="14"/>
      <c r="D9" s="87"/>
      <c r="E9" s="115"/>
      <c r="F9" s="88"/>
      <c r="G9" s="89"/>
      <c r="H9" s="15"/>
    </row>
    <row r="10" spans="1:8" ht="15.75" x14ac:dyDescent="0.25">
      <c r="A10" s="83" t="s">
        <v>11</v>
      </c>
      <c r="B10" s="13"/>
      <c r="C10" s="14"/>
      <c r="D10" s="87"/>
      <c r="E10" s="115"/>
      <c r="F10" s="88"/>
      <c r="G10" s="89"/>
      <c r="H10" s="15"/>
    </row>
    <row r="11" spans="1:8" ht="15.75" x14ac:dyDescent="0.25">
      <c r="A11" s="83" t="s">
        <v>115</v>
      </c>
      <c r="B11" s="13"/>
      <c r="C11" s="14"/>
      <c r="D11" s="87">
        <v>6</v>
      </c>
      <c r="E11" s="115">
        <v>1422726</v>
      </c>
      <c r="F11" s="88">
        <v>343813</v>
      </c>
      <c r="G11" s="89">
        <f>F11/E11</f>
        <v>0.24165791586011642</v>
      </c>
      <c r="H11" s="15"/>
    </row>
    <row r="12" spans="1:8" ht="15.75" x14ac:dyDescent="0.25">
      <c r="A12" s="83" t="s">
        <v>69</v>
      </c>
      <c r="B12" s="13"/>
      <c r="C12" s="14"/>
      <c r="D12" s="87"/>
      <c r="E12" s="115"/>
      <c r="F12" s="88"/>
      <c r="G12" s="89"/>
      <c r="H12" s="15"/>
    </row>
    <row r="13" spans="1:8" ht="15.75" x14ac:dyDescent="0.25">
      <c r="A13" s="83" t="s">
        <v>70</v>
      </c>
      <c r="B13" s="13"/>
      <c r="C13" s="14"/>
      <c r="D13" s="87">
        <v>1</v>
      </c>
      <c r="E13" s="115">
        <v>140950</v>
      </c>
      <c r="F13" s="88">
        <v>37352.5</v>
      </c>
      <c r="G13" s="89">
        <f>F13/E13</f>
        <v>0.2650053210358283</v>
      </c>
      <c r="H13" s="15"/>
    </row>
    <row r="14" spans="1:8" ht="15.75" x14ac:dyDescent="0.25">
      <c r="A14" s="83" t="s">
        <v>130</v>
      </c>
      <c r="B14" s="13"/>
      <c r="C14" s="14"/>
      <c r="D14" s="87"/>
      <c r="E14" s="115"/>
      <c r="F14" s="88"/>
      <c r="G14" s="89"/>
      <c r="H14" s="15"/>
    </row>
    <row r="15" spans="1:8" ht="15.75" x14ac:dyDescent="0.25">
      <c r="A15" s="83" t="s">
        <v>25</v>
      </c>
      <c r="B15" s="13"/>
      <c r="C15" s="14"/>
      <c r="D15" s="87">
        <v>2</v>
      </c>
      <c r="E15" s="115">
        <v>279965</v>
      </c>
      <c r="F15" s="88">
        <v>87904</v>
      </c>
      <c r="G15" s="89">
        <f t="shared" ref="G15:G21" si="0">F15/E15</f>
        <v>0.31398210490597039</v>
      </c>
      <c r="H15" s="15"/>
    </row>
    <row r="16" spans="1:8" ht="15.75" x14ac:dyDescent="0.25">
      <c r="A16" s="83" t="s">
        <v>126</v>
      </c>
      <c r="B16" s="13"/>
      <c r="C16" s="14"/>
      <c r="D16" s="87">
        <v>1</v>
      </c>
      <c r="E16" s="115">
        <v>150988</v>
      </c>
      <c r="F16" s="88">
        <v>43863.5</v>
      </c>
      <c r="G16" s="89">
        <f t="shared" si="0"/>
        <v>0.29050984184173578</v>
      </c>
      <c r="H16" s="15"/>
    </row>
    <row r="17" spans="1:8" ht="15.75" x14ac:dyDescent="0.25">
      <c r="A17" s="83" t="s">
        <v>16</v>
      </c>
      <c r="B17" s="13"/>
      <c r="C17" s="14"/>
      <c r="D17" s="87"/>
      <c r="E17" s="115"/>
      <c r="F17" s="88"/>
      <c r="G17" s="89"/>
      <c r="H17" s="15"/>
    </row>
    <row r="18" spans="1:8" ht="15.75" x14ac:dyDescent="0.25">
      <c r="A18" s="83" t="s">
        <v>14</v>
      </c>
      <c r="B18" s="13"/>
      <c r="C18" s="14"/>
      <c r="D18" s="87">
        <v>3</v>
      </c>
      <c r="E18" s="115">
        <v>674676</v>
      </c>
      <c r="F18" s="88">
        <v>44812.5</v>
      </c>
      <c r="G18" s="89">
        <f t="shared" si="0"/>
        <v>6.6420770858901163E-2</v>
      </c>
      <c r="H18" s="15"/>
    </row>
    <row r="19" spans="1:8" ht="15.75" x14ac:dyDescent="0.25">
      <c r="A19" s="83" t="s">
        <v>15</v>
      </c>
      <c r="B19" s="13"/>
      <c r="C19" s="14"/>
      <c r="D19" s="87">
        <v>3</v>
      </c>
      <c r="E19" s="115">
        <v>1537031</v>
      </c>
      <c r="F19" s="88">
        <v>65329.5</v>
      </c>
      <c r="G19" s="89">
        <f t="shared" si="0"/>
        <v>4.2503697062713765E-2</v>
      </c>
      <c r="H19" s="15"/>
    </row>
    <row r="20" spans="1:8" ht="15.75" x14ac:dyDescent="0.25">
      <c r="A20" s="83" t="s">
        <v>116</v>
      </c>
      <c r="B20" s="13"/>
      <c r="C20" s="14"/>
      <c r="D20" s="87">
        <v>28</v>
      </c>
      <c r="E20" s="115">
        <v>2345404</v>
      </c>
      <c r="F20" s="88">
        <v>222201</v>
      </c>
      <c r="G20" s="89">
        <f t="shared" si="0"/>
        <v>9.4738902125177576E-2</v>
      </c>
      <c r="H20" s="15"/>
    </row>
    <row r="21" spans="1:8" ht="15.75" x14ac:dyDescent="0.25">
      <c r="A21" s="83" t="s">
        <v>146</v>
      </c>
      <c r="B21" s="13"/>
      <c r="C21" s="14"/>
      <c r="D21" s="87">
        <v>1</v>
      </c>
      <c r="E21" s="115">
        <v>224807</v>
      </c>
      <c r="F21" s="88">
        <v>57820.5</v>
      </c>
      <c r="G21" s="89">
        <f t="shared" si="0"/>
        <v>0.25720062097710483</v>
      </c>
      <c r="H21" s="15"/>
    </row>
    <row r="22" spans="1:8" ht="15.75" x14ac:dyDescent="0.25">
      <c r="A22" s="83" t="s">
        <v>88</v>
      </c>
      <c r="B22" s="13"/>
      <c r="C22" s="14"/>
      <c r="D22" s="87">
        <v>1</v>
      </c>
      <c r="E22" s="115">
        <v>63651</v>
      </c>
      <c r="F22" s="88">
        <v>13531</v>
      </c>
      <c r="G22" s="89">
        <f>F22/E22</f>
        <v>0.21258110634554053</v>
      </c>
      <c r="H22" s="15"/>
    </row>
    <row r="23" spans="1:8" ht="15.75" x14ac:dyDescent="0.25">
      <c r="A23" s="83" t="s">
        <v>136</v>
      </c>
      <c r="B23" s="13"/>
      <c r="C23" s="14"/>
      <c r="D23" s="87"/>
      <c r="E23" s="115"/>
      <c r="F23" s="88"/>
      <c r="G23" s="89"/>
      <c r="H23" s="15"/>
    </row>
    <row r="24" spans="1:8" ht="15.75" x14ac:dyDescent="0.25">
      <c r="A24" s="83" t="s">
        <v>10</v>
      </c>
      <c r="B24" s="13"/>
      <c r="C24" s="14"/>
      <c r="D24" s="87"/>
      <c r="E24" s="115"/>
      <c r="F24" s="88"/>
      <c r="G24" s="89"/>
      <c r="H24" s="15"/>
    </row>
    <row r="25" spans="1:8" ht="15.75" x14ac:dyDescent="0.25">
      <c r="A25" s="84" t="s">
        <v>20</v>
      </c>
      <c r="B25" s="13"/>
      <c r="C25" s="14"/>
      <c r="D25" s="87">
        <v>4</v>
      </c>
      <c r="E25" s="115">
        <v>580760</v>
      </c>
      <c r="F25" s="88">
        <v>157506.5</v>
      </c>
      <c r="G25" s="89">
        <f>F25/E25</f>
        <v>0.27120755561677801</v>
      </c>
      <c r="H25" s="15"/>
    </row>
    <row r="26" spans="1:8" ht="15.75" x14ac:dyDescent="0.25">
      <c r="A26" s="84" t="s">
        <v>21</v>
      </c>
      <c r="B26" s="13"/>
      <c r="C26" s="14"/>
      <c r="D26" s="87">
        <v>13</v>
      </c>
      <c r="E26" s="115">
        <v>100319</v>
      </c>
      <c r="F26" s="88">
        <v>100319</v>
      </c>
      <c r="G26" s="89">
        <f>F26/E26</f>
        <v>1</v>
      </c>
      <c r="H26" s="15"/>
    </row>
    <row r="27" spans="1:8" ht="15.75" x14ac:dyDescent="0.25">
      <c r="A27" s="85" t="s">
        <v>22</v>
      </c>
      <c r="B27" s="13"/>
      <c r="C27" s="14"/>
      <c r="D27" s="87"/>
      <c r="E27" s="115"/>
      <c r="F27" s="88"/>
      <c r="G27" s="89"/>
      <c r="H27" s="15"/>
    </row>
    <row r="28" spans="1:8" ht="15.75" x14ac:dyDescent="0.25">
      <c r="A28" s="85" t="s">
        <v>23</v>
      </c>
      <c r="B28" s="13"/>
      <c r="C28" s="14"/>
      <c r="D28" s="87"/>
      <c r="E28" s="115">
        <v>23316</v>
      </c>
      <c r="F28" s="88">
        <v>1466</v>
      </c>
      <c r="G28" s="89">
        <f t="shared" ref="G28:G34" si="1">F28/E28</f>
        <v>6.2875278778521185E-2</v>
      </c>
      <c r="H28" s="15"/>
    </row>
    <row r="29" spans="1:8" ht="15.75" x14ac:dyDescent="0.25">
      <c r="A29" s="85" t="s">
        <v>103</v>
      </c>
      <c r="B29" s="13"/>
      <c r="C29" s="14"/>
      <c r="D29" s="87">
        <v>1</v>
      </c>
      <c r="E29" s="115">
        <v>54321</v>
      </c>
      <c r="F29" s="88">
        <v>24295</v>
      </c>
      <c r="G29" s="89">
        <f t="shared" si="1"/>
        <v>0.44724876198891772</v>
      </c>
      <c r="H29" s="15"/>
    </row>
    <row r="30" spans="1:8" ht="15.75" x14ac:dyDescent="0.25">
      <c r="A30" s="85" t="s">
        <v>73</v>
      </c>
      <c r="B30" s="13"/>
      <c r="C30" s="14"/>
      <c r="D30" s="87">
        <v>1</v>
      </c>
      <c r="E30" s="115">
        <v>176501</v>
      </c>
      <c r="F30" s="88">
        <v>32856</v>
      </c>
      <c r="G30" s="89">
        <f t="shared" si="1"/>
        <v>0.18615191981915116</v>
      </c>
      <c r="H30" s="15"/>
    </row>
    <row r="31" spans="1:8" ht="15.75" x14ac:dyDescent="0.25">
      <c r="A31" s="85" t="s">
        <v>124</v>
      </c>
      <c r="B31" s="13"/>
      <c r="C31" s="14"/>
      <c r="D31" s="87"/>
      <c r="E31" s="115"/>
      <c r="F31" s="88"/>
      <c r="G31" s="89"/>
      <c r="H31" s="15"/>
    </row>
    <row r="32" spans="1:8" ht="15.75" x14ac:dyDescent="0.25">
      <c r="A32" s="85" t="s">
        <v>57</v>
      </c>
      <c r="B32" s="13"/>
      <c r="C32" s="14"/>
      <c r="D32" s="87">
        <v>1</v>
      </c>
      <c r="E32" s="115">
        <v>117940</v>
      </c>
      <c r="F32" s="88">
        <v>46896.5</v>
      </c>
      <c r="G32" s="89">
        <f t="shared" si="1"/>
        <v>0.39763015092419873</v>
      </c>
      <c r="H32" s="15"/>
    </row>
    <row r="33" spans="1:8" ht="15.75" x14ac:dyDescent="0.25">
      <c r="A33" s="85" t="s">
        <v>112</v>
      </c>
      <c r="B33" s="13"/>
      <c r="C33" s="14"/>
      <c r="D33" s="87">
        <v>1</v>
      </c>
      <c r="E33" s="115">
        <v>143789</v>
      </c>
      <c r="F33" s="88">
        <v>57790</v>
      </c>
      <c r="G33" s="89">
        <f t="shared" si="1"/>
        <v>0.40190835182107115</v>
      </c>
      <c r="H33" s="15"/>
    </row>
    <row r="34" spans="1:8" ht="15.75" x14ac:dyDescent="0.25">
      <c r="A34" s="85" t="s">
        <v>117</v>
      </c>
      <c r="B34" s="13"/>
      <c r="C34" s="14"/>
      <c r="D34" s="87">
        <v>9</v>
      </c>
      <c r="E34" s="115">
        <v>3010287</v>
      </c>
      <c r="F34" s="88">
        <v>545622.5</v>
      </c>
      <c r="G34" s="89">
        <f t="shared" si="1"/>
        <v>0.1812526513252723</v>
      </c>
      <c r="H34" s="15"/>
    </row>
    <row r="35" spans="1:8" x14ac:dyDescent="0.2">
      <c r="A35" s="16" t="s">
        <v>28</v>
      </c>
      <c r="B35" s="13"/>
      <c r="C35" s="14"/>
      <c r="D35" s="91"/>
      <c r="E35" s="115">
        <v>71905</v>
      </c>
      <c r="F35" s="88">
        <v>11113</v>
      </c>
      <c r="G35" s="93"/>
      <c r="H35" s="15"/>
    </row>
    <row r="36" spans="1:8" x14ac:dyDescent="0.2">
      <c r="A36" s="16" t="s">
        <v>47</v>
      </c>
      <c r="B36" s="13"/>
      <c r="C36" s="14"/>
      <c r="D36" s="91"/>
      <c r="E36" s="115"/>
      <c r="F36" s="88"/>
      <c r="G36" s="93"/>
      <c r="H36" s="15"/>
    </row>
    <row r="37" spans="1:8" x14ac:dyDescent="0.2">
      <c r="A37" s="16" t="s">
        <v>30</v>
      </c>
      <c r="B37" s="13"/>
      <c r="C37" s="14"/>
      <c r="D37" s="91"/>
      <c r="E37" s="115"/>
      <c r="F37" s="88"/>
      <c r="G37" s="93"/>
      <c r="H37" s="15"/>
    </row>
    <row r="38" spans="1:8" x14ac:dyDescent="0.2">
      <c r="A38" s="17"/>
      <c r="B38" s="18"/>
      <c r="C38" s="14"/>
      <c r="D38" s="91"/>
      <c r="E38" s="94"/>
      <c r="F38" s="94"/>
      <c r="G38" s="93"/>
      <c r="H38" s="15"/>
    </row>
    <row r="39" spans="1:8" ht="15.75" x14ac:dyDescent="0.25">
      <c r="A39" s="19" t="s">
        <v>31</v>
      </c>
      <c r="B39" s="20"/>
      <c r="C39" s="21"/>
      <c r="D39" s="95">
        <f>SUM(D9:D38)</f>
        <v>76</v>
      </c>
      <c r="E39" s="96">
        <f>SUM(E9:E38)</f>
        <v>11119336</v>
      </c>
      <c r="F39" s="96">
        <f>SUM(F9:F38)</f>
        <v>1894492</v>
      </c>
      <c r="G39" s="97">
        <f>F39/E39</f>
        <v>0.17037815927138095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174</v>
      </c>
      <c r="E44" s="88">
        <v>16030223.25</v>
      </c>
      <c r="F44" s="88">
        <v>802173.25</v>
      </c>
      <c r="G44" s="89">
        <f>1-(+F44/E44)</f>
        <v>0.94995869754964268</v>
      </c>
      <c r="H44" s="15"/>
    </row>
    <row r="45" spans="1:8" ht="15.75" x14ac:dyDescent="0.25">
      <c r="A45" s="27" t="s">
        <v>37</v>
      </c>
      <c r="B45" s="28"/>
      <c r="C45" s="14"/>
      <c r="D45" s="87">
        <v>6</v>
      </c>
      <c r="E45" s="88">
        <v>2013624.42</v>
      </c>
      <c r="F45" s="88">
        <v>228203.22</v>
      </c>
      <c r="G45" s="89">
        <f t="shared" ref="G45:G53" si="2">1-(+F45/E45)</f>
        <v>0.88667041493269139</v>
      </c>
      <c r="H45" s="15"/>
    </row>
    <row r="46" spans="1:8" ht="15.75" x14ac:dyDescent="0.25">
      <c r="A46" s="27" t="s">
        <v>38</v>
      </c>
      <c r="B46" s="28"/>
      <c r="C46" s="14"/>
      <c r="D46" s="87">
        <v>273</v>
      </c>
      <c r="E46" s="88">
        <v>9527450.5</v>
      </c>
      <c r="F46" s="88">
        <v>647245.18000000005</v>
      </c>
      <c r="G46" s="89">
        <f t="shared" si="2"/>
        <v>0.93206522773327449</v>
      </c>
      <c r="H46" s="15"/>
    </row>
    <row r="47" spans="1:8" ht="15.75" x14ac:dyDescent="0.25">
      <c r="A47" s="27" t="s">
        <v>39</v>
      </c>
      <c r="B47" s="28"/>
      <c r="C47" s="14"/>
      <c r="D47" s="87">
        <v>48</v>
      </c>
      <c r="E47" s="88">
        <v>3348809.02</v>
      </c>
      <c r="F47" s="88">
        <v>240813.38</v>
      </c>
      <c r="G47" s="89">
        <f t="shared" si="2"/>
        <v>0.92808984371404968</v>
      </c>
      <c r="H47" s="15"/>
    </row>
    <row r="48" spans="1:8" ht="15.75" x14ac:dyDescent="0.25">
      <c r="A48" s="27" t="s">
        <v>40</v>
      </c>
      <c r="B48" s="28"/>
      <c r="C48" s="14"/>
      <c r="D48" s="87">
        <v>97</v>
      </c>
      <c r="E48" s="88">
        <v>13224733.91</v>
      </c>
      <c r="F48" s="88">
        <v>923335.79</v>
      </c>
      <c r="G48" s="89">
        <f t="shared" si="2"/>
        <v>0.9301811441890856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x14ac:dyDescent="0.25">
      <c r="A50" s="27" t="s">
        <v>42</v>
      </c>
      <c r="B50" s="28"/>
      <c r="C50" s="14"/>
      <c r="D50" s="87">
        <v>20</v>
      </c>
      <c r="E50" s="88">
        <v>2518035</v>
      </c>
      <c r="F50" s="88">
        <v>161533.37</v>
      </c>
      <c r="G50" s="89">
        <f t="shared" si="2"/>
        <v>0.93584943418181243</v>
      </c>
      <c r="H50" s="15"/>
    </row>
    <row r="51" spans="1:8" ht="15.75" x14ac:dyDescent="0.25">
      <c r="A51" s="27" t="s">
        <v>43</v>
      </c>
      <c r="B51" s="28"/>
      <c r="C51" s="14"/>
      <c r="D51" s="87">
        <v>3</v>
      </c>
      <c r="E51" s="88">
        <v>275570</v>
      </c>
      <c r="F51" s="88">
        <v>44820</v>
      </c>
      <c r="G51" s="89">
        <f t="shared" si="2"/>
        <v>0.83735529992379432</v>
      </c>
      <c r="H51" s="15"/>
    </row>
    <row r="52" spans="1:8" ht="15.75" x14ac:dyDescent="0.25">
      <c r="A52" s="27" t="s">
        <v>44</v>
      </c>
      <c r="B52" s="28"/>
      <c r="C52" s="14"/>
      <c r="D52" s="87">
        <v>3</v>
      </c>
      <c r="E52" s="88">
        <v>246675</v>
      </c>
      <c r="F52" s="88">
        <v>-18425</v>
      </c>
      <c r="G52" s="89">
        <f t="shared" si="2"/>
        <v>1.0746934225195095</v>
      </c>
      <c r="H52" s="15"/>
    </row>
    <row r="53" spans="1:8" ht="15.75" x14ac:dyDescent="0.25">
      <c r="A53" s="29" t="s">
        <v>64</v>
      </c>
      <c r="B53" s="30"/>
      <c r="C53" s="14"/>
      <c r="D53" s="87">
        <v>2</v>
      </c>
      <c r="E53" s="88">
        <v>77400</v>
      </c>
      <c r="F53" s="88">
        <v>5300</v>
      </c>
      <c r="G53" s="89">
        <f t="shared" si="2"/>
        <v>0.9315245478036176</v>
      </c>
      <c r="H53" s="15"/>
    </row>
    <row r="54" spans="1:8" ht="15.75" x14ac:dyDescent="0.25">
      <c r="A54" s="27" t="s">
        <v>65</v>
      </c>
      <c r="B54" s="30"/>
      <c r="C54" s="14"/>
      <c r="D54" s="87">
        <v>1448</v>
      </c>
      <c r="E54" s="88">
        <v>88433958.359999999</v>
      </c>
      <c r="F54" s="88">
        <v>10070082.630000001</v>
      </c>
      <c r="G54" s="89">
        <f>1-(+F54/E54)</f>
        <v>0.88612878110684179</v>
      </c>
      <c r="H54" s="15"/>
    </row>
    <row r="55" spans="1:8" ht="15.75" x14ac:dyDescent="0.25">
      <c r="A55" s="27" t="s">
        <v>66</v>
      </c>
      <c r="B55" s="30"/>
      <c r="C55" s="14"/>
      <c r="D55" s="87">
        <v>16</v>
      </c>
      <c r="E55" s="88">
        <v>643195.29</v>
      </c>
      <c r="F55" s="88">
        <v>74714.080000000002</v>
      </c>
      <c r="G55" s="89">
        <f>1-(+F55/E55)</f>
        <v>0.88383919913343889</v>
      </c>
      <c r="H55" s="15"/>
    </row>
    <row r="56" spans="1:8" x14ac:dyDescent="0.2">
      <c r="A56" s="16" t="s">
        <v>45</v>
      </c>
      <c r="B56" s="30"/>
      <c r="C56" s="14"/>
      <c r="D56" s="91"/>
      <c r="E56" s="111"/>
      <c r="F56" s="88"/>
      <c r="G56" s="93"/>
      <c r="H56" s="15"/>
    </row>
    <row r="57" spans="1:8" x14ac:dyDescent="0.2">
      <c r="A57" s="16" t="s">
        <v>46</v>
      </c>
      <c r="B57" s="28"/>
      <c r="C57" s="14"/>
      <c r="D57" s="91"/>
      <c r="E57" s="111"/>
      <c r="F57" s="88"/>
      <c r="G57" s="93"/>
      <c r="H57" s="15"/>
    </row>
    <row r="58" spans="1:8" x14ac:dyDescent="0.2">
      <c r="A58" s="16" t="s">
        <v>47</v>
      </c>
      <c r="B58" s="28"/>
      <c r="C58" s="14"/>
      <c r="D58" s="91"/>
      <c r="E58" s="110"/>
      <c r="F58" s="88">
        <v>32.65</v>
      </c>
      <c r="G58" s="93"/>
      <c r="H58" s="15"/>
    </row>
    <row r="59" spans="1:8" x14ac:dyDescent="0.2">
      <c r="A59" s="16" t="s">
        <v>30</v>
      </c>
      <c r="B59" s="28"/>
      <c r="C59" s="14"/>
      <c r="D59" s="91"/>
      <c r="E59" s="110"/>
      <c r="F59" s="88"/>
      <c r="G59" s="93"/>
      <c r="H59" s="15"/>
    </row>
    <row r="60" spans="1:8" ht="15.75" x14ac:dyDescent="0.25">
      <c r="A60" s="32"/>
      <c r="B60" s="18"/>
      <c r="C60" s="14"/>
      <c r="D60" s="91"/>
      <c r="E60" s="112"/>
      <c r="F60" s="94"/>
      <c r="G60" s="93"/>
      <c r="H60" s="15"/>
    </row>
    <row r="61" spans="1:8" ht="15.75" x14ac:dyDescent="0.25">
      <c r="A61" s="20" t="s">
        <v>48</v>
      </c>
      <c r="B61" s="20"/>
      <c r="C61" s="21"/>
      <c r="D61" s="95">
        <f>SUM(D44:D57)</f>
        <v>2090</v>
      </c>
      <c r="E61" s="96">
        <f>SUM(E44:E60)</f>
        <v>136339674.75</v>
      </c>
      <c r="F61" s="96">
        <f>SUM(F44:F60)</f>
        <v>13179828.550000001</v>
      </c>
      <c r="G61" s="97">
        <f>1-(F61/E61)</f>
        <v>0.9033309374239944</v>
      </c>
      <c r="H61" s="15"/>
    </row>
    <row r="62" spans="1:8" x14ac:dyDescent="0.2">
      <c r="A62" s="33"/>
      <c r="B62" s="33"/>
      <c r="C62" s="50"/>
      <c r="D62" s="113"/>
      <c r="E62" s="107"/>
      <c r="F62" s="34"/>
      <c r="G62" s="34"/>
      <c r="H62" s="2"/>
    </row>
    <row r="63" spans="1:8" ht="18" x14ac:dyDescent="0.25">
      <c r="A63" s="35" t="s">
        <v>49</v>
      </c>
      <c r="B63" s="36"/>
      <c r="C63" s="39"/>
      <c r="D63" s="114"/>
      <c r="E63" s="108"/>
      <c r="F63" s="109">
        <f>F61+F39</f>
        <v>15074320.550000001</v>
      </c>
      <c r="G63" s="108"/>
      <c r="H63" s="2"/>
    </row>
    <row r="64" spans="1:8" ht="18" x14ac:dyDescent="0.25">
      <c r="A64" s="38"/>
      <c r="B64" s="39"/>
      <c r="C64" s="39"/>
      <c r="D64" s="51"/>
      <c r="E64" s="36"/>
      <c r="F64" s="37"/>
      <c r="G64" s="36"/>
      <c r="H64" s="2"/>
    </row>
    <row r="65" spans="1:8" ht="18" x14ac:dyDescent="0.25">
      <c r="A65" s="38"/>
      <c r="B65" s="39"/>
      <c r="C65" s="39"/>
      <c r="D65" s="51"/>
      <c r="E65" s="36"/>
      <c r="F65" s="37"/>
      <c r="G65" s="36"/>
      <c r="H65" s="2"/>
    </row>
    <row r="66" spans="1:8" ht="15.75" x14ac:dyDescent="0.25">
      <c r="A66" s="4" t="s">
        <v>50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51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52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53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8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 OCTOBER 2018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83" t="s">
        <v>10</v>
      </c>
      <c r="B9" s="13"/>
      <c r="C9" s="14"/>
      <c r="D9" s="87">
        <v>5</v>
      </c>
      <c r="E9" s="88">
        <v>230787</v>
      </c>
      <c r="F9" s="88">
        <v>81072.5</v>
      </c>
      <c r="G9" s="89">
        <f>F9/E9</f>
        <v>0.35128711755861464</v>
      </c>
      <c r="H9" s="15"/>
    </row>
    <row r="10" spans="1:8" ht="15.75" customHeight="1" x14ac:dyDescent="0.35">
      <c r="A10" s="83" t="s">
        <v>11</v>
      </c>
      <c r="B10" s="13"/>
      <c r="C10" s="14"/>
      <c r="D10" s="87"/>
      <c r="E10" s="88"/>
      <c r="F10" s="88"/>
      <c r="G10" s="89"/>
      <c r="H10" s="15"/>
    </row>
    <row r="11" spans="1:8" ht="15.75" customHeight="1" x14ac:dyDescent="0.35">
      <c r="A11" s="83" t="s">
        <v>76</v>
      </c>
      <c r="B11" s="13"/>
      <c r="C11" s="14"/>
      <c r="D11" s="87"/>
      <c r="E11" s="88"/>
      <c r="F11" s="88"/>
      <c r="G11" s="89"/>
      <c r="H11" s="15"/>
    </row>
    <row r="12" spans="1:8" ht="15.75" customHeight="1" x14ac:dyDescent="0.35">
      <c r="A12" s="83" t="s">
        <v>12</v>
      </c>
      <c r="B12" s="13"/>
      <c r="C12" s="14"/>
      <c r="D12" s="87"/>
      <c r="E12" s="88"/>
      <c r="F12" s="88"/>
      <c r="G12" s="89"/>
      <c r="H12" s="15"/>
    </row>
    <row r="13" spans="1:8" ht="15.75" customHeight="1" x14ac:dyDescent="0.35">
      <c r="A13" s="83" t="s">
        <v>132</v>
      </c>
      <c r="B13" s="13"/>
      <c r="C13" s="14"/>
      <c r="D13" s="87"/>
      <c r="E13" s="88"/>
      <c r="F13" s="88"/>
      <c r="G13" s="89"/>
      <c r="H13" s="15"/>
    </row>
    <row r="14" spans="1:8" ht="15.75" customHeight="1" x14ac:dyDescent="0.35">
      <c r="A14" s="83" t="s">
        <v>111</v>
      </c>
      <c r="B14" s="13"/>
      <c r="C14" s="14"/>
      <c r="D14" s="87">
        <v>1</v>
      </c>
      <c r="E14" s="88">
        <v>49352</v>
      </c>
      <c r="F14" s="88">
        <v>4303.5</v>
      </c>
      <c r="G14" s="89">
        <f>F14/E14</f>
        <v>8.7200113470578697E-2</v>
      </c>
      <c r="H14" s="15"/>
    </row>
    <row r="15" spans="1:8" ht="15.75" customHeight="1" x14ac:dyDescent="0.35">
      <c r="A15" s="83" t="s">
        <v>61</v>
      </c>
      <c r="B15" s="13"/>
      <c r="C15" s="14"/>
      <c r="D15" s="87">
        <v>1</v>
      </c>
      <c r="E15" s="88">
        <v>37997</v>
      </c>
      <c r="F15" s="88">
        <v>16977.5</v>
      </c>
      <c r="G15" s="89">
        <f>F15/E15</f>
        <v>0.44681159038871487</v>
      </c>
      <c r="H15" s="15"/>
    </row>
    <row r="16" spans="1:8" ht="15.75" customHeight="1" x14ac:dyDescent="0.35">
      <c r="A16" s="83" t="s">
        <v>77</v>
      </c>
      <c r="B16" s="13"/>
      <c r="C16" s="14"/>
      <c r="D16" s="87"/>
      <c r="E16" s="88"/>
      <c r="F16" s="88"/>
      <c r="G16" s="89"/>
      <c r="H16" s="15"/>
    </row>
    <row r="17" spans="1:8" ht="15.75" customHeight="1" x14ac:dyDescent="0.35">
      <c r="A17" s="83" t="s">
        <v>25</v>
      </c>
      <c r="B17" s="13"/>
      <c r="C17" s="14"/>
      <c r="D17" s="87">
        <v>1</v>
      </c>
      <c r="E17" s="88">
        <v>34954</v>
      </c>
      <c r="F17" s="88">
        <v>9104.5</v>
      </c>
      <c r="G17" s="89">
        <f>F17/E17</f>
        <v>0.26047090461749728</v>
      </c>
      <c r="H17" s="15"/>
    </row>
    <row r="18" spans="1:8" ht="15.75" customHeight="1" x14ac:dyDescent="0.35">
      <c r="A18" s="83" t="s">
        <v>14</v>
      </c>
      <c r="B18" s="13"/>
      <c r="C18" s="14"/>
      <c r="D18" s="87">
        <v>2</v>
      </c>
      <c r="E18" s="88">
        <v>188100</v>
      </c>
      <c r="F18" s="88">
        <v>42541.5</v>
      </c>
      <c r="G18" s="89">
        <f>F18/E18</f>
        <v>0.22616427432216907</v>
      </c>
      <c r="H18" s="15"/>
    </row>
    <row r="19" spans="1:8" ht="15.75" customHeight="1" x14ac:dyDescent="0.35">
      <c r="A19" s="83" t="s">
        <v>15</v>
      </c>
      <c r="B19" s="13"/>
      <c r="C19" s="14"/>
      <c r="D19" s="87"/>
      <c r="E19" s="88"/>
      <c r="F19" s="88"/>
      <c r="G19" s="89"/>
      <c r="H19" s="15"/>
    </row>
    <row r="20" spans="1:8" ht="15.75" customHeight="1" x14ac:dyDescent="0.35">
      <c r="A20" s="83" t="s">
        <v>16</v>
      </c>
      <c r="B20" s="13"/>
      <c r="C20" s="14"/>
      <c r="D20" s="87"/>
      <c r="E20" s="88"/>
      <c r="F20" s="88"/>
      <c r="G20" s="89"/>
      <c r="H20" s="15"/>
    </row>
    <row r="21" spans="1:8" ht="15.75" customHeight="1" x14ac:dyDescent="0.35">
      <c r="A21" s="83" t="s">
        <v>78</v>
      </c>
      <c r="B21" s="13"/>
      <c r="C21" s="14"/>
      <c r="D21" s="87"/>
      <c r="E21" s="88"/>
      <c r="F21" s="88"/>
      <c r="G21" s="89"/>
      <c r="H21" s="15"/>
    </row>
    <row r="22" spans="1:8" ht="15.75" customHeight="1" x14ac:dyDescent="0.35">
      <c r="A22" s="83" t="s">
        <v>17</v>
      </c>
      <c r="B22" s="13"/>
      <c r="C22" s="14"/>
      <c r="D22" s="87"/>
      <c r="E22" s="88"/>
      <c r="F22" s="88"/>
      <c r="G22" s="89"/>
      <c r="H22" s="15"/>
    </row>
    <row r="23" spans="1:8" ht="15.75" customHeight="1" x14ac:dyDescent="0.35">
      <c r="A23" s="83" t="s">
        <v>18</v>
      </c>
      <c r="B23" s="13"/>
      <c r="C23" s="14"/>
      <c r="D23" s="87"/>
      <c r="E23" s="88"/>
      <c r="F23" s="88"/>
      <c r="G23" s="89"/>
      <c r="H23" s="15"/>
    </row>
    <row r="24" spans="1:8" ht="15.75" customHeight="1" x14ac:dyDescent="0.35">
      <c r="A24" s="83" t="s">
        <v>19</v>
      </c>
      <c r="B24" s="13"/>
      <c r="C24" s="14"/>
      <c r="D24" s="87"/>
      <c r="E24" s="88"/>
      <c r="F24" s="88"/>
      <c r="G24" s="89"/>
      <c r="H24" s="15"/>
    </row>
    <row r="25" spans="1:8" ht="15.75" customHeight="1" x14ac:dyDescent="0.35">
      <c r="A25" s="84" t="s">
        <v>20</v>
      </c>
      <c r="B25" s="13"/>
      <c r="C25" s="14"/>
      <c r="D25" s="87">
        <v>1</v>
      </c>
      <c r="E25" s="88">
        <v>1790</v>
      </c>
      <c r="F25" s="88">
        <v>1459</v>
      </c>
      <c r="G25" s="89">
        <f>F25/E25</f>
        <v>0.81508379888268156</v>
      </c>
      <c r="H25" s="15"/>
    </row>
    <row r="26" spans="1:8" ht="15.75" customHeight="1" x14ac:dyDescent="0.35">
      <c r="A26" s="84" t="s">
        <v>21</v>
      </c>
      <c r="B26" s="13"/>
      <c r="C26" s="14"/>
      <c r="D26" s="87"/>
      <c r="E26" s="88"/>
      <c r="F26" s="88"/>
      <c r="G26" s="89"/>
      <c r="H26" s="15"/>
    </row>
    <row r="27" spans="1:8" ht="15.75" customHeight="1" x14ac:dyDescent="0.35">
      <c r="A27" s="85" t="s">
        <v>22</v>
      </c>
      <c r="B27" s="13"/>
      <c r="C27" s="14"/>
      <c r="D27" s="87"/>
      <c r="E27" s="88"/>
      <c r="F27" s="88"/>
      <c r="G27" s="89"/>
      <c r="H27" s="15"/>
    </row>
    <row r="28" spans="1:8" ht="15.75" customHeight="1" x14ac:dyDescent="0.35">
      <c r="A28" s="85" t="s">
        <v>23</v>
      </c>
      <c r="B28" s="13"/>
      <c r="C28" s="14"/>
      <c r="D28" s="87"/>
      <c r="E28" s="88"/>
      <c r="F28" s="88"/>
      <c r="G28" s="89"/>
      <c r="H28" s="15"/>
    </row>
    <row r="29" spans="1:8" ht="15.75" customHeight="1" x14ac:dyDescent="0.35">
      <c r="A29" s="85" t="s">
        <v>24</v>
      </c>
      <c r="B29" s="13"/>
      <c r="C29" s="14"/>
      <c r="D29" s="87"/>
      <c r="E29" s="88"/>
      <c r="F29" s="88"/>
      <c r="G29" s="89"/>
      <c r="H29" s="15"/>
    </row>
    <row r="30" spans="1:8" ht="15.75" customHeight="1" x14ac:dyDescent="0.35">
      <c r="A30" s="85" t="s">
        <v>128</v>
      </c>
      <c r="B30" s="13"/>
      <c r="C30" s="14"/>
      <c r="D30" s="87"/>
      <c r="E30" s="88"/>
      <c r="F30" s="88"/>
      <c r="G30" s="89"/>
      <c r="H30" s="15"/>
    </row>
    <row r="31" spans="1:8" ht="15.75" customHeight="1" x14ac:dyDescent="0.35">
      <c r="A31" s="85" t="s">
        <v>27</v>
      </c>
      <c r="B31" s="13"/>
      <c r="C31" s="14"/>
      <c r="D31" s="87">
        <v>1</v>
      </c>
      <c r="E31" s="88">
        <v>64601</v>
      </c>
      <c r="F31" s="88">
        <v>28111</v>
      </c>
      <c r="G31" s="89">
        <f>F31/E31</f>
        <v>0.43514806272348727</v>
      </c>
      <c r="H31" s="15"/>
    </row>
    <row r="32" spans="1:8" ht="15.75" customHeight="1" x14ac:dyDescent="0.35">
      <c r="A32" s="85" t="s">
        <v>57</v>
      </c>
      <c r="B32" s="13"/>
      <c r="C32" s="14"/>
      <c r="D32" s="87"/>
      <c r="E32" s="88"/>
      <c r="F32" s="88"/>
      <c r="G32" s="89"/>
      <c r="H32" s="15"/>
    </row>
    <row r="33" spans="1:8" ht="15.75" customHeight="1" x14ac:dyDescent="0.35">
      <c r="A33" s="85" t="s">
        <v>137</v>
      </c>
      <c r="B33" s="13"/>
      <c r="C33" s="14"/>
      <c r="D33" s="87"/>
      <c r="E33" s="88"/>
      <c r="F33" s="88"/>
      <c r="G33" s="89"/>
      <c r="H33" s="15"/>
    </row>
    <row r="34" spans="1:8" ht="15.75" customHeight="1" x14ac:dyDescent="0.35">
      <c r="A34" s="85" t="s">
        <v>134</v>
      </c>
      <c r="B34" s="13"/>
      <c r="C34" s="14"/>
      <c r="D34" s="87"/>
      <c r="E34" s="88"/>
      <c r="F34" s="88"/>
      <c r="G34" s="89"/>
      <c r="H34" s="15"/>
    </row>
    <row r="35" spans="1:8" ht="15.75" customHeight="1" x14ac:dyDescent="0.35">
      <c r="A35" s="16" t="s">
        <v>28</v>
      </c>
      <c r="B35" s="13"/>
      <c r="C35" s="14"/>
      <c r="D35" s="91"/>
      <c r="E35" s="110"/>
      <c r="F35" s="88"/>
      <c r="G35" s="93"/>
      <c r="H35" s="15"/>
    </row>
    <row r="36" spans="1:8" ht="15.75" customHeight="1" x14ac:dyDescent="0.35">
      <c r="A36" s="16" t="s">
        <v>47</v>
      </c>
      <c r="B36" s="13"/>
      <c r="C36" s="14"/>
      <c r="D36" s="91"/>
      <c r="E36" s="110"/>
      <c r="F36" s="88"/>
      <c r="G36" s="93"/>
      <c r="H36" s="15"/>
    </row>
    <row r="37" spans="1:8" ht="15.75" customHeight="1" x14ac:dyDescent="0.35">
      <c r="A37" s="16" t="s">
        <v>30</v>
      </c>
      <c r="B37" s="13"/>
      <c r="C37" s="14"/>
      <c r="D37" s="91"/>
      <c r="E37" s="92"/>
      <c r="F37" s="90"/>
      <c r="G37" s="93"/>
      <c r="H37" s="15"/>
    </row>
    <row r="38" spans="1:8" ht="15.75" customHeight="1" x14ac:dyDescent="0.35">
      <c r="A38" s="17"/>
      <c r="B38" s="18"/>
      <c r="C38" s="14"/>
      <c r="D38" s="91"/>
      <c r="E38" s="94"/>
      <c r="F38" s="94"/>
      <c r="G38" s="93"/>
      <c r="H38" s="15"/>
    </row>
    <row r="39" spans="1:8" ht="15.75" customHeight="1" x14ac:dyDescent="0.35">
      <c r="A39" s="19" t="s">
        <v>31</v>
      </c>
      <c r="B39" s="20"/>
      <c r="C39" s="21"/>
      <c r="D39" s="95">
        <f>SUM(D9:D38)</f>
        <v>12</v>
      </c>
      <c r="E39" s="96">
        <f>SUM(E9:E38)</f>
        <v>607581</v>
      </c>
      <c r="F39" s="96">
        <f>SUM(F9:F38)</f>
        <v>183569.5</v>
      </c>
      <c r="G39" s="97">
        <f>F39/E39</f>
        <v>0.30213173222994133</v>
      </c>
      <c r="H39" s="15"/>
    </row>
    <row r="40" spans="1:8" ht="15.75" customHeight="1" x14ac:dyDescent="0.35">
      <c r="A40" s="22"/>
      <c r="B40" s="22"/>
      <c r="C40" s="22"/>
      <c r="D40" s="98"/>
      <c r="E40" s="99"/>
      <c r="F40" s="100"/>
      <c r="G40" s="100"/>
      <c r="H40" s="2"/>
    </row>
    <row r="41" spans="1:8" ht="15.75" customHeight="1" x14ac:dyDescent="0.35">
      <c r="A41" s="23" t="s">
        <v>32</v>
      </c>
      <c r="B41" s="24"/>
      <c r="C41" s="24"/>
      <c r="D41" s="101"/>
      <c r="E41" s="102"/>
      <c r="F41" s="103"/>
      <c r="G41" s="103"/>
      <c r="H41" s="2"/>
    </row>
    <row r="42" spans="1:8" ht="15.75" customHeight="1" x14ac:dyDescent="0.35">
      <c r="A42" s="26"/>
      <c r="B42" s="26"/>
      <c r="C42" s="26"/>
      <c r="D42" s="104"/>
      <c r="E42" s="101" t="s">
        <v>33</v>
      </c>
      <c r="F42" s="101" t="s">
        <v>33</v>
      </c>
      <c r="G42" s="101" t="s">
        <v>5</v>
      </c>
      <c r="H42" s="2"/>
    </row>
    <row r="43" spans="1:8" ht="15.75" customHeight="1" x14ac:dyDescent="0.3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03" t="s">
        <v>35</v>
      </c>
      <c r="H43" s="2"/>
    </row>
    <row r="44" spans="1:8" ht="15.75" customHeight="1" x14ac:dyDescent="0.35">
      <c r="A44" s="27" t="s">
        <v>36</v>
      </c>
      <c r="B44" s="28"/>
      <c r="C44" s="14"/>
      <c r="D44" s="87">
        <v>24</v>
      </c>
      <c r="E44" s="88">
        <v>744782.95</v>
      </c>
      <c r="F44" s="88">
        <v>40066.730000000003</v>
      </c>
      <c r="G44" s="89">
        <f>1-(+F44/E44)</f>
        <v>0.94620348116186059</v>
      </c>
      <c r="H44" s="15"/>
    </row>
    <row r="45" spans="1:8" ht="15.75" customHeight="1" x14ac:dyDescent="0.35">
      <c r="A45" s="27" t="s">
        <v>37</v>
      </c>
      <c r="B45" s="28"/>
      <c r="C45" s="14"/>
      <c r="D45" s="87"/>
      <c r="E45" s="88"/>
      <c r="F45" s="88"/>
      <c r="G45" s="89"/>
      <c r="H45" s="15"/>
    </row>
    <row r="46" spans="1:8" ht="15.75" customHeight="1" x14ac:dyDescent="0.35">
      <c r="A46" s="27" t="s">
        <v>38</v>
      </c>
      <c r="B46" s="28"/>
      <c r="C46" s="14"/>
      <c r="D46" s="87">
        <v>38</v>
      </c>
      <c r="E46" s="88">
        <v>1170556.25</v>
      </c>
      <c r="F46" s="88">
        <v>113560.36</v>
      </c>
      <c r="G46" s="89">
        <f>1-(+F46/E46)</f>
        <v>0.90298598636332084</v>
      </c>
      <c r="H46" s="15"/>
    </row>
    <row r="47" spans="1:8" ht="15.75" customHeight="1" x14ac:dyDescent="0.35">
      <c r="A47" s="27" t="s">
        <v>39</v>
      </c>
      <c r="B47" s="28"/>
      <c r="C47" s="14"/>
      <c r="D47" s="87">
        <v>12</v>
      </c>
      <c r="E47" s="88">
        <v>824577</v>
      </c>
      <c r="F47" s="88">
        <v>84287</v>
      </c>
      <c r="G47" s="89">
        <f>1-(+F47/E47)</f>
        <v>0.89778152919618182</v>
      </c>
      <c r="H47" s="15"/>
    </row>
    <row r="48" spans="1:8" ht="15.75" customHeight="1" x14ac:dyDescent="0.35">
      <c r="A48" s="27" t="s">
        <v>40</v>
      </c>
      <c r="B48" s="28"/>
      <c r="C48" s="14"/>
      <c r="D48" s="87">
        <v>24</v>
      </c>
      <c r="E48" s="88">
        <v>840906.36</v>
      </c>
      <c r="F48" s="88">
        <v>83577.009999999995</v>
      </c>
      <c r="G48" s="89">
        <f>1-(+F48/E48)</f>
        <v>0.90061080047010234</v>
      </c>
      <c r="H48" s="15"/>
    </row>
    <row r="49" spans="1:8" ht="15.75" customHeight="1" x14ac:dyDescent="0.35">
      <c r="A49" s="27" t="s">
        <v>41</v>
      </c>
      <c r="B49" s="28"/>
      <c r="C49" s="14"/>
      <c r="D49" s="87"/>
      <c r="E49" s="88"/>
      <c r="F49" s="88"/>
      <c r="G49" s="89"/>
      <c r="H49" s="15"/>
    </row>
    <row r="50" spans="1:8" ht="15.75" customHeight="1" x14ac:dyDescent="0.35">
      <c r="A50" s="27" t="s">
        <v>42</v>
      </c>
      <c r="B50" s="28"/>
      <c r="C50" s="14"/>
      <c r="D50" s="87">
        <v>12</v>
      </c>
      <c r="E50" s="88">
        <v>714543</v>
      </c>
      <c r="F50" s="88">
        <v>49183.5</v>
      </c>
      <c r="G50" s="89">
        <f>1-(+F50/E50)</f>
        <v>0.93116789332482441</v>
      </c>
      <c r="H50" s="15"/>
    </row>
    <row r="51" spans="1:8" ht="15.75" customHeight="1" x14ac:dyDescent="0.35">
      <c r="A51" s="27" t="s">
        <v>43</v>
      </c>
      <c r="B51" s="28"/>
      <c r="C51" s="14"/>
      <c r="D51" s="87"/>
      <c r="E51" s="88"/>
      <c r="F51" s="88"/>
      <c r="G51" s="89"/>
      <c r="H51" s="15"/>
    </row>
    <row r="52" spans="1:8" ht="15.75" customHeight="1" x14ac:dyDescent="0.35">
      <c r="A52" s="27" t="s">
        <v>44</v>
      </c>
      <c r="B52" s="28"/>
      <c r="C52" s="14"/>
      <c r="D52" s="87"/>
      <c r="E52" s="88"/>
      <c r="F52" s="88"/>
      <c r="G52" s="89"/>
      <c r="H52" s="15"/>
    </row>
    <row r="53" spans="1:8" ht="15.75" customHeight="1" x14ac:dyDescent="0.35">
      <c r="A53" s="27" t="s">
        <v>65</v>
      </c>
      <c r="B53" s="30"/>
      <c r="C53" s="14"/>
      <c r="D53" s="87">
        <v>323</v>
      </c>
      <c r="E53" s="88">
        <v>15883647.02</v>
      </c>
      <c r="F53" s="88">
        <v>1981219.78</v>
      </c>
      <c r="G53" s="89">
        <f>1-(+F53/E53)</f>
        <v>0.87526669551990588</v>
      </c>
      <c r="H53" s="15"/>
    </row>
    <row r="54" spans="1:8" ht="15.75" customHeight="1" x14ac:dyDescent="0.35">
      <c r="A54" s="27" t="s">
        <v>66</v>
      </c>
      <c r="B54" s="30"/>
      <c r="C54" s="14"/>
      <c r="D54" s="87"/>
      <c r="E54" s="88"/>
      <c r="F54" s="88"/>
      <c r="G54" s="89"/>
      <c r="H54" s="15"/>
    </row>
    <row r="55" spans="1:8" ht="15.75" customHeight="1" x14ac:dyDescent="0.35">
      <c r="A55" s="31" t="s">
        <v>45</v>
      </c>
      <c r="B55" s="30"/>
      <c r="C55" s="14"/>
      <c r="D55" s="91"/>
      <c r="E55" s="111"/>
      <c r="F55" s="88"/>
      <c r="G55" s="93"/>
      <c r="H55" s="15"/>
    </row>
    <row r="56" spans="1:8" ht="15.75" customHeight="1" x14ac:dyDescent="0.35">
      <c r="A56" s="16" t="s">
        <v>46</v>
      </c>
      <c r="B56" s="28"/>
      <c r="C56" s="14"/>
      <c r="D56" s="91"/>
      <c r="E56" s="111"/>
      <c r="F56" s="88"/>
      <c r="G56" s="93"/>
      <c r="H56" s="15"/>
    </row>
    <row r="57" spans="1:8" ht="15.75" customHeight="1" x14ac:dyDescent="0.35">
      <c r="A57" s="16" t="s">
        <v>29</v>
      </c>
      <c r="B57" s="28"/>
      <c r="C57" s="14"/>
      <c r="D57" s="91"/>
      <c r="E57" s="110"/>
      <c r="F57" s="88"/>
      <c r="G57" s="93"/>
      <c r="H57" s="15"/>
    </row>
    <row r="58" spans="1:8" ht="15.75" customHeight="1" x14ac:dyDescent="0.35">
      <c r="A58" s="16" t="s">
        <v>30</v>
      </c>
      <c r="B58" s="28"/>
      <c r="C58" s="14"/>
      <c r="D58" s="91"/>
      <c r="E58" s="110"/>
      <c r="F58" s="88"/>
      <c r="G58" s="93"/>
      <c r="H58" s="15"/>
    </row>
    <row r="59" spans="1:8" ht="15.75" customHeight="1" x14ac:dyDescent="0.35">
      <c r="A59" s="32"/>
      <c r="B59" s="18"/>
      <c r="C59" s="14"/>
      <c r="D59" s="91"/>
      <c r="E59" s="94"/>
      <c r="F59" s="94"/>
      <c r="G59" s="93"/>
      <c r="H59" s="15"/>
    </row>
    <row r="60" spans="1:8" ht="15.75" customHeight="1" x14ac:dyDescent="0.35">
      <c r="A60" s="20" t="s">
        <v>48</v>
      </c>
      <c r="B60" s="20"/>
      <c r="C60" s="21"/>
      <c r="D60" s="95">
        <f>SUM(D44:D56)</f>
        <v>433</v>
      </c>
      <c r="E60" s="96">
        <f>SUM(E44:E59)</f>
        <v>20179012.579999998</v>
      </c>
      <c r="F60" s="96">
        <f>SUM(F44:F59)</f>
        <v>2351894.38</v>
      </c>
      <c r="G60" s="97">
        <f>1-(F60/E60)</f>
        <v>0.88344849032251305</v>
      </c>
      <c r="H60" s="15"/>
    </row>
    <row r="61" spans="1:8" ht="15.75" customHeight="1" x14ac:dyDescent="0.35">
      <c r="A61" s="33"/>
      <c r="B61" s="33"/>
      <c r="C61" s="33"/>
      <c r="D61" s="113"/>
      <c r="E61" s="107"/>
      <c r="F61" s="34"/>
      <c r="G61" s="34"/>
      <c r="H61" s="2"/>
    </row>
    <row r="62" spans="1:8" ht="15.75" customHeight="1" x14ac:dyDescent="0.35">
      <c r="A62" s="35" t="s">
        <v>49</v>
      </c>
      <c r="B62" s="36"/>
      <c r="C62" s="36"/>
      <c r="D62" s="114"/>
      <c r="E62" s="108"/>
      <c r="F62" s="109">
        <f>F60+F39</f>
        <v>2535463.88</v>
      </c>
      <c r="G62" s="108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53</v>
      </c>
      <c r="B68" s="39"/>
      <c r="C68" s="39"/>
      <c r="D68" s="39"/>
      <c r="E68" s="39"/>
      <c r="F68" s="37"/>
      <c r="G68" s="39"/>
      <c r="H68" s="2"/>
    </row>
  </sheetData>
  <phoneticPr fontId="18" type="noConversion"/>
  <pageMargins left="0.75" right="0.75" top="1" bottom="1" header="0.5" footer="0.5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2018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/>
      <c r="E9" s="88"/>
      <c r="F9" s="88"/>
      <c r="G9" s="120"/>
      <c r="H9" s="15"/>
    </row>
    <row r="10" spans="1:8" ht="15.75" x14ac:dyDescent="0.25">
      <c r="A10" s="83" t="s">
        <v>11</v>
      </c>
      <c r="B10" s="13"/>
      <c r="C10" s="14"/>
      <c r="D10" s="87">
        <v>5</v>
      </c>
      <c r="E10" s="88">
        <v>1291472</v>
      </c>
      <c r="F10" s="88">
        <v>208354.5</v>
      </c>
      <c r="G10" s="120">
        <f>F10/E10</f>
        <v>0.1613310238239776</v>
      </c>
      <c r="H10" s="15"/>
    </row>
    <row r="11" spans="1:8" ht="15.75" x14ac:dyDescent="0.25">
      <c r="A11" s="83" t="s">
        <v>80</v>
      </c>
      <c r="B11" s="13"/>
      <c r="C11" s="14"/>
      <c r="D11" s="87">
        <v>1</v>
      </c>
      <c r="E11" s="88">
        <v>307639</v>
      </c>
      <c r="F11" s="88">
        <v>114169</v>
      </c>
      <c r="G11" s="120">
        <f>F11/E11</f>
        <v>0.3711135454217443</v>
      </c>
      <c r="H11" s="15"/>
    </row>
    <row r="12" spans="1:8" ht="15.75" x14ac:dyDescent="0.25">
      <c r="A12" s="83" t="s">
        <v>25</v>
      </c>
      <c r="B12" s="13"/>
      <c r="C12" s="14"/>
      <c r="D12" s="87">
        <v>1</v>
      </c>
      <c r="E12" s="88">
        <v>276577</v>
      </c>
      <c r="F12" s="88">
        <v>64460</v>
      </c>
      <c r="G12" s="120">
        <f>F12/E12</f>
        <v>0.23306348684091591</v>
      </c>
      <c r="H12" s="15"/>
    </row>
    <row r="13" spans="1:8" ht="15.75" x14ac:dyDescent="0.25">
      <c r="A13" s="83" t="s">
        <v>81</v>
      </c>
      <c r="B13" s="13"/>
      <c r="C13" s="14"/>
      <c r="D13" s="87">
        <v>26</v>
      </c>
      <c r="E13" s="88">
        <v>3584116</v>
      </c>
      <c r="F13" s="88">
        <v>432856</v>
      </c>
      <c r="G13" s="120">
        <f>F13/E13</f>
        <v>0.12077064470011574</v>
      </c>
      <c r="H13" s="15"/>
    </row>
    <row r="14" spans="1:8" ht="15.75" x14ac:dyDescent="0.25">
      <c r="A14" s="83" t="s">
        <v>141</v>
      </c>
      <c r="B14" s="13"/>
      <c r="C14" s="14"/>
      <c r="D14" s="87">
        <v>1</v>
      </c>
      <c r="E14" s="88">
        <v>221230</v>
      </c>
      <c r="F14" s="88">
        <v>53641</v>
      </c>
      <c r="G14" s="120">
        <f>F14/E14</f>
        <v>0.24246711567147314</v>
      </c>
      <c r="H14" s="15"/>
    </row>
    <row r="15" spans="1:8" ht="15.75" x14ac:dyDescent="0.25">
      <c r="A15" s="83" t="s">
        <v>129</v>
      </c>
      <c r="B15" s="13"/>
      <c r="C15" s="14"/>
      <c r="D15" s="87"/>
      <c r="E15" s="88"/>
      <c r="F15" s="88"/>
      <c r="G15" s="120"/>
      <c r="H15" s="15"/>
    </row>
    <row r="16" spans="1:8" ht="15.75" x14ac:dyDescent="0.25">
      <c r="A16" s="83" t="s">
        <v>139</v>
      </c>
      <c r="B16" s="13"/>
      <c r="C16" s="14"/>
      <c r="D16" s="87">
        <v>1</v>
      </c>
      <c r="E16" s="88">
        <v>246158</v>
      </c>
      <c r="F16" s="88">
        <v>42988.5</v>
      </c>
      <c r="G16" s="120">
        <f t="shared" ref="G16:G22" si="0">F16/E16</f>
        <v>0.17463783423654725</v>
      </c>
      <c r="H16" s="15"/>
    </row>
    <row r="17" spans="1:8" ht="15.75" x14ac:dyDescent="0.25">
      <c r="A17" s="83" t="s">
        <v>59</v>
      </c>
      <c r="B17" s="13"/>
      <c r="C17" s="14"/>
      <c r="D17" s="87"/>
      <c r="E17" s="88"/>
      <c r="F17" s="88"/>
      <c r="G17" s="120"/>
      <c r="H17" s="15"/>
    </row>
    <row r="18" spans="1:8" ht="15.75" x14ac:dyDescent="0.25">
      <c r="A18" s="83" t="s">
        <v>14</v>
      </c>
      <c r="B18" s="13"/>
      <c r="C18" s="14"/>
      <c r="D18" s="87">
        <v>2</v>
      </c>
      <c r="E18" s="88">
        <v>1188918</v>
      </c>
      <c r="F18" s="88">
        <v>267648</v>
      </c>
      <c r="G18" s="120">
        <f t="shared" si="0"/>
        <v>0.22511897372232567</v>
      </c>
      <c r="H18" s="15"/>
    </row>
    <row r="19" spans="1:8" ht="15.75" x14ac:dyDescent="0.25">
      <c r="A19" s="83" t="s">
        <v>15</v>
      </c>
      <c r="B19" s="13"/>
      <c r="C19" s="14"/>
      <c r="D19" s="87">
        <v>2</v>
      </c>
      <c r="E19" s="88">
        <v>1254393</v>
      </c>
      <c r="F19" s="88">
        <v>258344</v>
      </c>
      <c r="G19" s="120">
        <f t="shared" si="0"/>
        <v>0.20595140438443135</v>
      </c>
      <c r="H19" s="15"/>
    </row>
    <row r="20" spans="1:8" ht="15.75" x14ac:dyDescent="0.25">
      <c r="A20" s="85" t="s">
        <v>143</v>
      </c>
      <c r="B20" s="13"/>
      <c r="C20" s="14"/>
      <c r="D20" s="87"/>
      <c r="E20" s="88"/>
      <c r="F20" s="88"/>
      <c r="G20" s="120"/>
      <c r="H20" s="15"/>
    </row>
    <row r="21" spans="1:8" ht="15.75" x14ac:dyDescent="0.25">
      <c r="A21" s="83" t="s">
        <v>82</v>
      </c>
      <c r="B21" s="13"/>
      <c r="C21" s="14"/>
      <c r="D21" s="87">
        <v>3</v>
      </c>
      <c r="E21" s="88">
        <v>1830333</v>
      </c>
      <c r="F21" s="88">
        <v>423588.5</v>
      </c>
      <c r="G21" s="120">
        <f t="shared" si="0"/>
        <v>0.23142701355436415</v>
      </c>
      <c r="H21" s="15"/>
    </row>
    <row r="22" spans="1:8" ht="15.75" x14ac:dyDescent="0.25">
      <c r="A22" s="83" t="s">
        <v>112</v>
      </c>
      <c r="B22" s="13"/>
      <c r="C22" s="14"/>
      <c r="D22" s="87">
        <v>1</v>
      </c>
      <c r="E22" s="88">
        <v>348781</v>
      </c>
      <c r="F22" s="88">
        <v>108877</v>
      </c>
      <c r="G22" s="120">
        <f t="shared" si="0"/>
        <v>0.31216436675162923</v>
      </c>
      <c r="H22" s="15"/>
    </row>
    <row r="23" spans="1:8" ht="15.75" x14ac:dyDescent="0.25">
      <c r="A23" s="83" t="s">
        <v>78</v>
      </c>
      <c r="B23" s="13"/>
      <c r="C23" s="14"/>
      <c r="D23" s="87"/>
      <c r="E23" s="88"/>
      <c r="F23" s="88"/>
      <c r="G23" s="120"/>
      <c r="H23" s="15"/>
    </row>
    <row r="24" spans="1:8" ht="15.75" x14ac:dyDescent="0.25">
      <c r="A24" s="83" t="s">
        <v>83</v>
      </c>
      <c r="B24" s="13"/>
      <c r="C24" s="14"/>
      <c r="D24" s="87"/>
      <c r="E24" s="88"/>
      <c r="F24" s="88"/>
      <c r="G24" s="120"/>
      <c r="H24" s="15"/>
    </row>
    <row r="25" spans="1:8" ht="15.75" x14ac:dyDescent="0.25">
      <c r="A25" s="84" t="s">
        <v>20</v>
      </c>
      <c r="B25" s="13"/>
      <c r="C25" s="14"/>
      <c r="D25" s="87">
        <v>6</v>
      </c>
      <c r="E25" s="88">
        <v>981132</v>
      </c>
      <c r="F25" s="88">
        <v>272686</v>
      </c>
      <c r="G25" s="120">
        <f>F25/E25</f>
        <v>0.277929982917691</v>
      </c>
      <c r="H25" s="15"/>
    </row>
    <row r="26" spans="1:8" ht="15.75" x14ac:dyDescent="0.25">
      <c r="A26" s="84" t="s">
        <v>21</v>
      </c>
      <c r="B26" s="13"/>
      <c r="C26" s="14"/>
      <c r="D26" s="87">
        <v>17</v>
      </c>
      <c r="E26" s="88">
        <v>174452</v>
      </c>
      <c r="F26" s="88">
        <v>174452</v>
      </c>
      <c r="G26" s="120">
        <f>F26/E26</f>
        <v>1</v>
      </c>
      <c r="H26" s="15"/>
    </row>
    <row r="27" spans="1:8" ht="15.75" x14ac:dyDescent="0.25">
      <c r="A27" s="85" t="s">
        <v>22</v>
      </c>
      <c r="B27" s="13"/>
      <c r="C27" s="14"/>
      <c r="D27" s="87"/>
      <c r="E27" s="88"/>
      <c r="F27" s="88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88">
        <v>51513</v>
      </c>
      <c r="F28" s="88">
        <v>-28937</v>
      </c>
      <c r="G28" s="120">
        <f>F28/E28</f>
        <v>-0.56174169627084425</v>
      </c>
      <c r="H28" s="15"/>
    </row>
    <row r="29" spans="1:8" ht="15.75" x14ac:dyDescent="0.25">
      <c r="A29" s="85" t="s">
        <v>24</v>
      </c>
      <c r="B29" s="13"/>
      <c r="C29" s="14"/>
      <c r="D29" s="87"/>
      <c r="E29" s="88"/>
      <c r="F29" s="88"/>
      <c r="G29" s="120"/>
      <c r="H29" s="15"/>
    </row>
    <row r="30" spans="1:8" ht="15.75" x14ac:dyDescent="0.25">
      <c r="A30" s="85" t="s">
        <v>120</v>
      </c>
      <c r="B30" s="13"/>
      <c r="C30" s="14"/>
      <c r="D30" s="87"/>
      <c r="E30" s="88"/>
      <c r="F30" s="88"/>
      <c r="G30" s="120"/>
      <c r="H30" s="15"/>
    </row>
    <row r="31" spans="1:8" ht="15.75" x14ac:dyDescent="0.25">
      <c r="A31" s="85" t="s">
        <v>84</v>
      </c>
      <c r="B31" s="13"/>
      <c r="C31" s="14"/>
      <c r="D31" s="87">
        <v>2</v>
      </c>
      <c r="E31" s="88">
        <v>222469</v>
      </c>
      <c r="F31" s="88">
        <v>42163</v>
      </c>
      <c r="G31" s="120">
        <f>F31/E31</f>
        <v>0.18952303466999898</v>
      </c>
      <c r="H31" s="15"/>
    </row>
    <row r="32" spans="1:8" ht="15.75" x14ac:dyDescent="0.25">
      <c r="A32" s="85" t="s">
        <v>135</v>
      </c>
      <c r="B32" s="13"/>
      <c r="C32" s="14"/>
      <c r="D32" s="87"/>
      <c r="E32" s="88"/>
      <c r="F32" s="88"/>
      <c r="G32" s="120"/>
      <c r="H32" s="15"/>
    </row>
    <row r="33" spans="1:8" ht="15.75" x14ac:dyDescent="0.25">
      <c r="A33" s="85" t="s">
        <v>27</v>
      </c>
      <c r="B33" s="13"/>
      <c r="C33" s="14"/>
      <c r="D33" s="87">
        <v>2</v>
      </c>
      <c r="E33" s="88">
        <v>681718</v>
      </c>
      <c r="F33" s="88">
        <v>169442.5</v>
      </c>
      <c r="G33" s="120">
        <f>F33/E33</f>
        <v>0.24855218726804926</v>
      </c>
      <c r="H33" s="15"/>
    </row>
    <row r="34" spans="1:8" ht="15.75" x14ac:dyDescent="0.25">
      <c r="A34" s="85" t="s">
        <v>85</v>
      </c>
      <c r="B34" s="13"/>
      <c r="C34" s="14"/>
      <c r="D34" s="87">
        <v>3</v>
      </c>
      <c r="E34" s="88">
        <v>1888340</v>
      </c>
      <c r="F34" s="88">
        <v>403120</v>
      </c>
      <c r="G34" s="120">
        <f>F34/E34</f>
        <v>0.21347850493025619</v>
      </c>
      <c r="H34" s="15"/>
    </row>
    <row r="35" spans="1:8" x14ac:dyDescent="0.2">
      <c r="A35" s="16" t="s">
        <v>28</v>
      </c>
      <c r="B35" s="13"/>
      <c r="C35" s="14"/>
      <c r="D35" s="91"/>
      <c r="E35" s="110">
        <v>19650</v>
      </c>
      <c r="F35" s="88">
        <v>2620</v>
      </c>
      <c r="G35" s="121"/>
      <c r="H35" s="15"/>
    </row>
    <row r="36" spans="1:8" x14ac:dyDescent="0.2">
      <c r="A36" s="16" t="s">
        <v>47</v>
      </c>
      <c r="B36" s="13"/>
      <c r="C36" s="14"/>
      <c r="D36" s="91"/>
      <c r="E36" s="110"/>
      <c r="F36" s="88"/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73</v>
      </c>
      <c r="E39" s="96">
        <f>SUM(E9:E38)</f>
        <v>14568891</v>
      </c>
      <c r="F39" s="96">
        <f>SUM(F9:F38)</f>
        <v>3010473</v>
      </c>
      <c r="G39" s="122">
        <f>F39/E39</f>
        <v>0.20663707347388349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116</v>
      </c>
      <c r="E44" s="88">
        <v>19146568.100000001</v>
      </c>
      <c r="F44" s="88">
        <v>1052505.8999999999</v>
      </c>
      <c r="G44" s="120">
        <f>1-(+F44/E44)</f>
        <v>0.94502900496303566</v>
      </c>
      <c r="H44" s="15"/>
    </row>
    <row r="45" spans="1:8" ht="15.75" x14ac:dyDescent="0.25">
      <c r="A45" s="27" t="s">
        <v>37</v>
      </c>
      <c r="B45" s="28"/>
      <c r="C45" s="14"/>
      <c r="D45" s="87">
        <v>3</v>
      </c>
      <c r="E45" s="88">
        <v>2464138.87</v>
      </c>
      <c r="F45" s="88">
        <v>229323.75</v>
      </c>
      <c r="G45" s="120">
        <f>1-(+F45/E45)</f>
        <v>0.90693554133984344</v>
      </c>
      <c r="H45" s="15"/>
    </row>
    <row r="46" spans="1:8" ht="15.75" x14ac:dyDescent="0.25">
      <c r="A46" s="27" t="s">
        <v>38</v>
      </c>
      <c r="B46" s="28"/>
      <c r="C46" s="14"/>
      <c r="D46" s="87">
        <v>385</v>
      </c>
      <c r="E46" s="88">
        <v>32098566</v>
      </c>
      <c r="F46" s="88">
        <v>1589420.07</v>
      </c>
      <c r="G46" s="120">
        <f>1-(+F46/E46)</f>
        <v>0.95048314401334943</v>
      </c>
      <c r="H46" s="15"/>
    </row>
    <row r="47" spans="1:8" ht="15.75" x14ac:dyDescent="0.25">
      <c r="A47" s="27" t="s">
        <v>39</v>
      </c>
      <c r="B47" s="28"/>
      <c r="C47" s="14"/>
      <c r="D47" s="87">
        <v>37</v>
      </c>
      <c r="E47" s="88">
        <v>3807940.5</v>
      </c>
      <c r="F47" s="88">
        <v>352132.56</v>
      </c>
      <c r="G47" s="120">
        <f>1-(+F47/E47)</f>
        <v>0.90752676939148602</v>
      </c>
      <c r="H47" s="15"/>
    </row>
    <row r="48" spans="1:8" ht="15.75" x14ac:dyDescent="0.25">
      <c r="A48" s="27" t="s">
        <v>40</v>
      </c>
      <c r="B48" s="28"/>
      <c r="C48" s="14"/>
      <c r="D48" s="87">
        <v>141</v>
      </c>
      <c r="E48" s="88">
        <v>23511431.66</v>
      </c>
      <c r="F48" s="88">
        <v>1522135.78</v>
      </c>
      <c r="G48" s="120">
        <f>1-(+F48/E48)</f>
        <v>0.93525975780583326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120"/>
      <c r="H49" s="15"/>
    </row>
    <row r="50" spans="1:8" ht="15.75" x14ac:dyDescent="0.25">
      <c r="A50" s="27" t="s">
        <v>42</v>
      </c>
      <c r="B50" s="28"/>
      <c r="C50" s="14"/>
      <c r="D50" s="87">
        <v>49</v>
      </c>
      <c r="E50" s="88">
        <v>6688278</v>
      </c>
      <c r="F50" s="88">
        <v>441382.5</v>
      </c>
      <c r="G50" s="120">
        <f>1-(+F50/E50)</f>
        <v>0.93400655594758475</v>
      </c>
      <c r="H50" s="15"/>
    </row>
    <row r="51" spans="1:8" ht="15.75" x14ac:dyDescent="0.25">
      <c r="A51" s="27" t="s">
        <v>43</v>
      </c>
      <c r="B51" s="28"/>
      <c r="C51" s="14"/>
      <c r="D51" s="87">
        <v>8</v>
      </c>
      <c r="E51" s="88">
        <v>1462620</v>
      </c>
      <c r="F51" s="88">
        <v>129645</v>
      </c>
      <c r="G51" s="120">
        <f>1-(+F51/E51)</f>
        <v>0.9113611190876646</v>
      </c>
      <c r="H51" s="15"/>
    </row>
    <row r="52" spans="1:8" ht="15.75" x14ac:dyDescent="0.25">
      <c r="A52" s="54" t="s">
        <v>44</v>
      </c>
      <c r="B52" s="28"/>
      <c r="C52" s="14"/>
      <c r="D52" s="87">
        <v>6</v>
      </c>
      <c r="E52" s="88">
        <v>739775</v>
      </c>
      <c r="F52" s="88">
        <v>31775</v>
      </c>
      <c r="G52" s="120">
        <f>1-(+F52/E52)</f>
        <v>0.9570477510053732</v>
      </c>
      <c r="H52" s="15"/>
    </row>
    <row r="53" spans="1:8" ht="15.75" x14ac:dyDescent="0.25">
      <c r="A53" s="55" t="s">
        <v>64</v>
      </c>
      <c r="B53" s="28"/>
      <c r="C53" s="14"/>
      <c r="D53" s="87">
        <v>2</v>
      </c>
      <c r="E53" s="88">
        <v>380000</v>
      </c>
      <c r="F53" s="88">
        <v>300</v>
      </c>
      <c r="G53" s="120">
        <f>1-(+F53/E53)</f>
        <v>0.99921052631578944</v>
      </c>
      <c r="H53" s="15"/>
    </row>
    <row r="54" spans="1:8" ht="15.75" x14ac:dyDescent="0.25">
      <c r="A54" s="27" t="s">
        <v>113</v>
      </c>
      <c r="B54" s="28"/>
      <c r="C54" s="14"/>
      <c r="D54" s="87">
        <v>1658</v>
      </c>
      <c r="E54" s="88">
        <v>107689528.56999999</v>
      </c>
      <c r="F54" s="88">
        <v>12395120.51</v>
      </c>
      <c r="G54" s="120">
        <f>1-(+F54/E54)</f>
        <v>0.88489948210755731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x14ac:dyDescent="0.2">
      <c r="A56" s="31" t="s">
        <v>45</v>
      </c>
      <c r="B56" s="30"/>
      <c r="C56" s="14"/>
      <c r="D56" s="91"/>
      <c r="E56" s="111"/>
      <c r="F56" s="88"/>
      <c r="G56" s="121"/>
      <c r="H56" s="15"/>
    </row>
    <row r="57" spans="1:8" x14ac:dyDescent="0.2">
      <c r="A57" s="16" t="s">
        <v>46</v>
      </c>
      <c r="B57" s="28"/>
      <c r="C57" s="14"/>
      <c r="D57" s="91"/>
      <c r="E57" s="111"/>
      <c r="F57" s="88"/>
      <c r="G57" s="121"/>
      <c r="H57" s="15"/>
    </row>
    <row r="58" spans="1:8" x14ac:dyDescent="0.2">
      <c r="A58" s="16" t="s">
        <v>29</v>
      </c>
      <c r="B58" s="28"/>
      <c r="C58" s="14"/>
      <c r="D58" s="91"/>
      <c r="E58" s="110"/>
      <c r="F58" s="88"/>
      <c r="G58" s="121"/>
      <c r="H58" s="15"/>
    </row>
    <row r="59" spans="1:8" x14ac:dyDescent="0.2">
      <c r="A59" s="16" t="s">
        <v>30</v>
      </c>
      <c r="B59" s="28"/>
      <c r="C59" s="14"/>
      <c r="D59" s="91"/>
      <c r="E59" s="110"/>
      <c r="F59" s="88"/>
      <c r="G59" s="121"/>
      <c r="H59" s="15"/>
    </row>
    <row r="60" spans="1:8" ht="15.75" x14ac:dyDescent="0.25">
      <c r="A60" s="32"/>
      <c r="B60" s="18"/>
      <c r="C60" s="14"/>
      <c r="D60" s="91"/>
      <c r="E60" s="94"/>
      <c r="F60" s="94"/>
      <c r="G60" s="121"/>
      <c r="H60" s="2"/>
    </row>
    <row r="61" spans="1:8" ht="15.75" x14ac:dyDescent="0.25">
      <c r="A61" s="20" t="s">
        <v>48</v>
      </c>
      <c r="B61" s="20"/>
      <c r="C61" s="21"/>
      <c r="D61" s="95">
        <f>SUM(D44:D57)</f>
        <v>2405</v>
      </c>
      <c r="E61" s="96">
        <f>SUM(E44:E60)</f>
        <v>197988846.69999999</v>
      </c>
      <c r="F61" s="96">
        <f>SUM(F44:F60)</f>
        <v>17743741.07</v>
      </c>
      <c r="G61" s="126">
        <f>1-(+F61/E61)</f>
        <v>0.91038009784012752</v>
      </c>
      <c r="H61" s="2"/>
    </row>
    <row r="62" spans="1:8" x14ac:dyDescent="0.2">
      <c r="A62" s="33"/>
      <c r="B62" s="33"/>
      <c r="C62" s="33"/>
      <c r="D62" s="106"/>
      <c r="E62" s="107"/>
      <c r="F62" s="34"/>
      <c r="G62" s="34"/>
      <c r="H62" s="2"/>
    </row>
    <row r="63" spans="1:8" ht="18" x14ac:dyDescent="0.25">
      <c r="A63" s="35" t="s">
        <v>49</v>
      </c>
      <c r="B63" s="36"/>
      <c r="C63" s="36"/>
      <c r="D63" s="108"/>
      <c r="E63" s="108"/>
      <c r="F63" s="109">
        <f>F61+F39</f>
        <v>20754214.07</v>
      </c>
      <c r="G63" s="108"/>
      <c r="H63" s="2"/>
    </row>
    <row r="64" spans="1:8" ht="18" x14ac:dyDescent="0.25">
      <c r="A64" s="35"/>
      <c r="B64" s="36"/>
      <c r="C64" s="36"/>
      <c r="D64" s="36"/>
      <c r="E64" s="36"/>
      <c r="F64" s="37"/>
      <c r="G64" s="36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8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2018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83" t="s">
        <v>10</v>
      </c>
      <c r="B9" s="13"/>
      <c r="C9" s="14"/>
      <c r="D9" s="87">
        <v>2</v>
      </c>
      <c r="E9" s="115">
        <v>110050</v>
      </c>
      <c r="F9" s="127">
        <v>-360000</v>
      </c>
      <c r="G9" s="120">
        <f>F9/E9</f>
        <v>-3.271240345297592</v>
      </c>
      <c r="H9" s="15"/>
    </row>
    <row r="10" spans="1:8" ht="15.75" x14ac:dyDescent="0.25">
      <c r="A10" s="83" t="s">
        <v>11</v>
      </c>
      <c r="B10" s="13"/>
      <c r="C10" s="14"/>
      <c r="D10" s="87">
        <v>3</v>
      </c>
      <c r="E10" s="115">
        <v>524025</v>
      </c>
      <c r="F10" s="127">
        <v>76067.5</v>
      </c>
      <c r="G10" s="120">
        <f>F10/E10</f>
        <v>0.14516005915748295</v>
      </c>
      <c r="H10" s="15"/>
    </row>
    <row r="11" spans="1:8" ht="15.75" x14ac:dyDescent="0.25">
      <c r="A11" s="83" t="s">
        <v>140</v>
      </c>
      <c r="B11" s="13"/>
      <c r="C11" s="14"/>
      <c r="D11" s="87">
        <v>1</v>
      </c>
      <c r="E11" s="115">
        <v>19746</v>
      </c>
      <c r="F11" s="127">
        <v>3811</v>
      </c>
      <c r="G11" s="120">
        <f>F11/E11</f>
        <v>0.1930011141497012</v>
      </c>
      <c r="H11" s="15"/>
    </row>
    <row r="12" spans="1:8" ht="15.75" x14ac:dyDescent="0.25">
      <c r="A12" s="83" t="s">
        <v>25</v>
      </c>
      <c r="B12" s="13"/>
      <c r="C12" s="14"/>
      <c r="D12" s="87"/>
      <c r="E12" s="115"/>
      <c r="F12" s="127"/>
      <c r="G12" s="120"/>
      <c r="H12" s="15"/>
    </row>
    <row r="13" spans="1:8" ht="15.75" x14ac:dyDescent="0.25">
      <c r="A13" s="83" t="s">
        <v>81</v>
      </c>
      <c r="B13" s="13"/>
      <c r="C13" s="14"/>
      <c r="D13" s="87">
        <v>23</v>
      </c>
      <c r="E13" s="115">
        <v>3404636</v>
      </c>
      <c r="F13" s="127">
        <v>808389.5</v>
      </c>
      <c r="G13" s="120">
        <f>F13/E13</f>
        <v>0.237437864135843</v>
      </c>
      <c r="H13" s="15"/>
    </row>
    <row r="14" spans="1:8" ht="15.75" x14ac:dyDescent="0.25">
      <c r="A14" s="83" t="s">
        <v>121</v>
      </c>
      <c r="B14" s="13"/>
      <c r="C14" s="14"/>
      <c r="D14" s="87"/>
      <c r="E14" s="115"/>
      <c r="F14" s="127"/>
      <c r="G14" s="120"/>
      <c r="H14" s="15"/>
    </row>
    <row r="15" spans="1:8" ht="15.75" x14ac:dyDescent="0.25">
      <c r="A15" s="83" t="s">
        <v>123</v>
      </c>
      <c r="B15" s="13"/>
      <c r="C15" s="14"/>
      <c r="D15" s="87"/>
      <c r="E15" s="115"/>
      <c r="F15" s="127"/>
      <c r="G15" s="120"/>
      <c r="H15" s="15"/>
    </row>
    <row r="16" spans="1:8" ht="15.75" x14ac:dyDescent="0.25">
      <c r="A16" s="83" t="s">
        <v>127</v>
      </c>
      <c r="B16" s="13"/>
      <c r="C16" s="14"/>
      <c r="D16" s="87"/>
      <c r="E16" s="115"/>
      <c r="F16" s="127"/>
      <c r="G16" s="120"/>
      <c r="H16" s="15"/>
    </row>
    <row r="17" spans="1:8" ht="15.75" x14ac:dyDescent="0.25">
      <c r="A17" s="83" t="s">
        <v>87</v>
      </c>
      <c r="B17" s="13"/>
      <c r="C17" s="14"/>
      <c r="D17" s="87">
        <v>2</v>
      </c>
      <c r="E17" s="115">
        <v>838855</v>
      </c>
      <c r="F17" s="127">
        <v>136785.5</v>
      </c>
      <c r="G17" s="120">
        <f>F17/E17</f>
        <v>0.16306215019282236</v>
      </c>
      <c r="H17" s="15"/>
    </row>
    <row r="18" spans="1:8" ht="15.75" x14ac:dyDescent="0.25">
      <c r="A18" s="85" t="s">
        <v>130</v>
      </c>
      <c r="B18" s="13"/>
      <c r="C18" s="14"/>
      <c r="D18" s="87">
        <v>1</v>
      </c>
      <c r="E18" s="115">
        <v>308222</v>
      </c>
      <c r="F18" s="127">
        <v>78881</v>
      </c>
      <c r="G18" s="120">
        <f>F18/E18</f>
        <v>0.25592267910791572</v>
      </c>
      <c r="H18" s="15"/>
    </row>
    <row r="19" spans="1:8" ht="15.75" x14ac:dyDescent="0.25">
      <c r="A19" s="83" t="s">
        <v>15</v>
      </c>
      <c r="B19" s="13"/>
      <c r="C19" s="14"/>
      <c r="D19" s="87">
        <v>2</v>
      </c>
      <c r="E19" s="115">
        <v>1372660</v>
      </c>
      <c r="F19" s="127">
        <v>-10197</v>
      </c>
      <c r="G19" s="120">
        <f>F19/E19</f>
        <v>-7.4286421983593897E-3</v>
      </c>
      <c r="H19" s="15"/>
    </row>
    <row r="20" spans="1:8" ht="15.75" x14ac:dyDescent="0.25">
      <c r="A20" s="83" t="s">
        <v>63</v>
      </c>
      <c r="B20" s="13"/>
      <c r="C20" s="14"/>
      <c r="D20" s="87"/>
      <c r="E20" s="115"/>
      <c r="F20" s="127"/>
      <c r="G20" s="120"/>
      <c r="H20" s="15"/>
    </row>
    <row r="21" spans="1:8" ht="15.75" x14ac:dyDescent="0.25">
      <c r="A21" s="83" t="s">
        <v>112</v>
      </c>
      <c r="B21" s="13"/>
      <c r="C21" s="14"/>
      <c r="D21" s="87">
        <v>1</v>
      </c>
      <c r="E21" s="115">
        <v>178658</v>
      </c>
      <c r="F21" s="127">
        <v>62451</v>
      </c>
      <c r="G21" s="120">
        <f t="shared" ref="G21:G30" si="0">F21/E21</f>
        <v>0.34955613518566198</v>
      </c>
      <c r="H21" s="15"/>
    </row>
    <row r="22" spans="1:8" ht="15.75" x14ac:dyDescent="0.25">
      <c r="A22" s="83" t="s">
        <v>144</v>
      </c>
      <c r="B22" s="13"/>
      <c r="C22" s="14"/>
      <c r="D22" s="87"/>
      <c r="E22" s="115"/>
      <c r="F22" s="127"/>
      <c r="G22" s="120"/>
      <c r="H22" s="15"/>
    </row>
    <row r="23" spans="1:8" ht="15.75" x14ac:dyDescent="0.25">
      <c r="A23" s="83" t="s">
        <v>132</v>
      </c>
      <c r="B23" s="13"/>
      <c r="C23" s="14"/>
      <c r="D23" s="87">
        <v>3</v>
      </c>
      <c r="E23" s="115">
        <v>764256</v>
      </c>
      <c r="F23" s="127">
        <v>221850.5</v>
      </c>
      <c r="G23" s="120">
        <f t="shared" si="0"/>
        <v>0.2902829680107189</v>
      </c>
      <c r="H23" s="15"/>
    </row>
    <row r="24" spans="1:8" ht="15.75" x14ac:dyDescent="0.25">
      <c r="A24" s="83" t="s">
        <v>18</v>
      </c>
      <c r="B24" s="13"/>
      <c r="C24" s="14"/>
      <c r="D24" s="87">
        <v>2</v>
      </c>
      <c r="E24" s="115">
        <v>947693</v>
      </c>
      <c r="F24" s="127">
        <v>7066.5</v>
      </c>
      <c r="G24" s="120">
        <f t="shared" si="0"/>
        <v>7.4565286437696596E-3</v>
      </c>
      <c r="H24" s="15"/>
    </row>
    <row r="25" spans="1:8" ht="15.75" x14ac:dyDescent="0.25">
      <c r="A25" s="84" t="s">
        <v>20</v>
      </c>
      <c r="B25" s="13"/>
      <c r="C25" s="14"/>
      <c r="D25" s="87">
        <v>4</v>
      </c>
      <c r="E25" s="115">
        <v>778659</v>
      </c>
      <c r="F25" s="127">
        <v>15769</v>
      </c>
      <c r="G25" s="120">
        <f t="shared" si="0"/>
        <v>2.0251483640463926E-2</v>
      </c>
      <c r="H25" s="15"/>
    </row>
    <row r="26" spans="1:8" ht="15.75" x14ac:dyDescent="0.25">
      <c r="A26" s="84" t="s">
        <v>21</v>
      </c>
      <c r="B26" s="13"/>
      <c r="C26" s="14"/>
      <c r="D26" s="87"/>
      <c r="E26" s="115"/>
      <c r="F26" s="127"/>
      <c r="G26" s="120"/>
      <c r="H26" s="15"/>
    </row>
    <row r="27" spans="1:8" ht="15.75" x14ac:dyDescent="0.25">
      <c r="A27" s="85" t="s">
        <v>22</v>
      </c>
      <c r="B27" s="13"/>
      <c r="C27" s="14"/>
      <c r="D27" s="87"/>
      <c r="E27" s="115"/>
      <c r="F27" s="127"/>
      <c r="G27" s="120"/>
      <c r="H27" s="15"/>
    </row>
    <row r="28" spans="1:8" ht="15.75" x14ac:dyDescent="0.25">
      <c r="A28" s="85" t="s">
        <v>23</v>
      </c>
      <c r="B28" s="13"/>
      <c r="C28" s="14"/>
      <c r="D28" s="87"/>
      <c r="E28" s="115"/>
      <c r="F28" s="127"/>
      <c r="G28" s="120"/>
      <c r="H28" s="15"/>
    </row>
    <row r="29" spans="1:8" ht="15.75" x14ac:dyDescent="0.25">
      <c r="A29" s="85" t="s">
        <v>24</v>
      </c>
      <c r="B29" s="13"/>
      <c r="C29" s="14"/>
      <c r="D29" s="87">
        <v>1</v>
      </c>
      <c r="E29" s="115">
        <v>100975</v>
      </c>
      <c r="F29" s="127">
        <v>26707</v>
      </c>
      <c r="G29" s="120">
        <f t="shared" si="0"/>
        <v>0.26449121069571674</v>
      </c>
      <c r="H29" s="15"/>
    </row>
    <row r="30" spans="1:8" ht="15.75" x14ac:dyDescent="0.25">
      <c r="A30" s="85" t="s">
        <v>73</v>
      </c>
      <c r="B30" s="13"/>
      <c r="C30" s="14"/>
      <c r="D30" s="87">
        <v>1</v>
      </c>
      <c r="E30" s="115">
        <v>102199</v>
      </c>
      <c r="F30" s="127">
        <v>27788</v>
      </c>
      <c r="G30" s="120">
        <f t="shared" si="0"/>
        <v>0.27190089922601984</v>
      </c>
      <c r="H30" s="15"/>
    </row>
    <row r="31" spans="1:8" ht="15.75" x14ac:dyDescent="0.25">
      <c r="A31" s="85" t="s">
        <v>89</v>
      </c>
      <c r="B31" s="13"/>
      <c r="C31" s="14"/>
      <c r="D31" s="87"/>
      <c r="E31" s="115"/>
      <c r="F31" s="127"/>
      <c r="G31" s="120"/>
      <c r="H31" s="15"/>
    </row>
    <row r="32" spans="1:8" ht="15.75" x14ac:dyDescent="0.25">
      <c r="A32" s="85" t="s">
        <v>125</v>
      </c>
      <c r="B32" s="13"/>
      <c r="C32" s="14"/>
      <c r="D32" s="87">
        <v>1</v>
      </c>
      <c r="E32" s="115">
        <v>216485</v>
      </c>
      <c r="F32" s="127">
        <v>79097</v>
      </c>
      <c r="G32" s="120">
        <f>F32/E32</f>
        <v>0.36536942513338105</v>
      </c>
      <c r="H32" s="15"/>
    </row>
    <row r="33" spans="1:8" ht="15.75" x14ac:dyDescent="0.25">
      <c r="A33" s="85" t="s">
        <v>27</v>
      </c>
      <c r="B33" s="13"/>
      <c r="C33" s="14"/>
      <c r="D33" s="87"/>
      <c r="E33" s="115"/>
      <c r="F33" s="127"/>
      <c r="G33" s="120"/>
      <c r="H33" s="15"/>
    </row>
    <row r="34" spans="1:8" ht="15.75" x14ac:dyDescent="0.25">
      <c r="A34" s="85" t="s">
        <v>85</v>
      </c>
      <c r="B34" s="13"/>
      <c r="C34" s="14"/>
      <c r="D34" s="87">
        <v>6</v>
      </c>
      <c r="E34" s="115">
        <v>3584746</v>
      </c>
      <c r="F34" s="127">
        <v>-65692</v>
      </c>
      <c r="G34" s="120">
        <f>F34/E34</f>
        <v>-1.832542668295048E-2</v>
      </c>
      <c r="H34" s="15"/>
    </row>
    <row r="35" spans="1:8" x14ac:dyDescent="0.2">
      <c r="A35" s="16" t="s">
        <v>28</v>
      </c>
      <c r="B35" s="13"/>
      <c r="C35" s="14"/>
      <c r="D35" s="91"/>
      <c r="E35" s="115"/>
      <c r="F35" s="127"/>
      <c r="G35" s="121"/>
      <c r="H35" s="15"/>
    </row>
    <row r="36" spans="1:8" x14ac:dyDescent="0.2">
      <c r="A36" s="16" t="s">
        <v>47</v>
      </c>
      <c r="B36" s="13"/>
      <c r="C36" s="14"/>
      <c r="D36" s="91"/>
      <c r="E36" s="115"/>
      <c r="F36" s="127"/>
      <c r="G36" s="121"/>
      <c r="H36" s="15"/>
    </row>
    <row r="37" spans="1:8" x14ac:dyDescent="0.2">
      <c r="A37" s="16" t="s">
        <v>30</v>
      </c>
      <c r="B37" s="13"/>
      <c r="C37" s="14"/>
      <c r="D37" s="91"/>
      <c r="E37" s="110"/>
      <c r="F37" s="88"/>
      <c r="G37" s="121"/>
      <c r="H37" s="15"/>
    </row>
    <row r="38" spans="1:8" x14ac:dyDescent="0.2">
      <c r="A38" s="17"/>
      <c r="B38" s="18"/>
      <c r="C38" s="14"/>
      <c r="D38" s="91"/>
      <c r="E38" s="111"/>
      <c r="F38" s="111"/>
      <c r="G38" s="121"/>
      <c r="H38" s="15"/>
    </row>
    <row r="39" spans="1:8" ht="15.75" x14ac:dyDescent="0.25">
      <c r="A39" s="19" t="s">
        <v>31</v>
      </c>
      <c r="B39" s="20"/>
      <c r="C39" s="21"/>
      <c r="D39" s="95">
        <f>SUM(D9:D38)</f>
        <v>53</v>
      </c>
      <c r="E39" s="96">
        <f>SUM(E9:E38)</f>
        <v>13251865</v>
      </c>
      <c r="F39" s="96">
        <f>SUM(F9:F38)</f>
        <v>1108774.5</v>
      </c>
      <c r="G39" s="122">
        <f>F39/E39</f>
        <v>8.3669317488519537E-2</v>
      </c>
      <c r="H39" s="15"/>
    </row>
    <row r="40" spans="1:8" ht="15.75" x14ac:dyDescent="0.25">
      <c r="A40" s="22"/>
      <c r="B40" s="22"/>
      <c r="C40" s="22"/>
      <c r="D40" s="98"/>
      <c r="E40" s="99"/>
      <c r="F40" s="100"/>
      <c r="G40" s="100"/>
      <c r="H40" s="2"/>
    </row>
    <row r="41" spans="1:8" ht="18" x14ac:dyDescent="0.25">
      <c r="A41" s="23" t="s">
        <v>32</v>
      </c>
      <c r="B41" s="24"/>
      <c r="C41" s="24"/>
      <c r="D41" s="101"/>
      <c r="E41" s="102"/>
      <c r="F41" s="103"/>
      <c r="G41" s="123"/>
      <c r="H41" s="2"/>
    </row>
    <row r="42" spans="1:8" ht="15.75" x14ac:dyDescent="0.25">
      <c r="A42" s="26"/>
      <c r="B42" s="26"/>
      <c r="C42" s="26"/>
      <c r="D42" s="104"/>
      <c r="E42" s="101" t="s">
        <v>33</v>
      </c>
      <c r="F42" s="101" t="s">
        <v>33</v>
      </c>
      <c r="G42" s="124" t="s">
        <v>5</v>
      </c>
      <c r="H42" s="2"/>
    </row>
    <row r="43" spans="1:8" ht="15.75" x14ac:dyDescent="0.25">
      <c r="A43" s="26"/>
      <c r="B43" s="26"/>
      <c r="C43" s="26"/>
      <c r="D43" s="104" t="s">
        <v>6</v>
      </c>
      <c r="E43" s="105" t="s">
        <v>34</v>
      </c>
      <c r="F43" s="103" t="s">
        <v>8</v>
      </c>
      <c r="G43" s="125" t="s">
        <v>35</v>
      </c>
      <c r="H43" s="2"/>
    </row>
    <row r="44" spans="1:8" ht="15.75" x14ac:dyDescent="0.25">
      <c r="A44" s="27" t="s">
        <v>36</v>
      </c>
      <c r="B44" s="28"/>
      <c r="C44" s="14"/>
      <c r="D44" s="87">
        <v>149</v>
      </c>
      <c r="E44" s="88">
        <v>23984542.649999999</v>
      </c>
      <c r="F44" s="88">
        <v>1355924.75</v>
      </c>
      <c r="G44" s="120">
        <f>1-(+F44/E44)</f>
        <v>0.94346672480744598</v>
      </c>
      <c r="H44" s="15"/>
    </row>
    <row r="45" spans="1:8" ht="15.75" x14ac:dyDescent="0.25">
      <c r="A45" s="27" t="s">
        <v>37</v>
      </c>
      <c r="B45" s="28"/>
      <c r="C45" s="14"/>
      <c r="D45" s="87">
        <v>9</v>
      </c>
      <c r="E45" s="88">
        <v>3052362.15</v>
      </c>
      <c r="F45" s="88">
        <v>276754.93</v>
      </c>
      <c r="G45" s="120">
        <f t="shared" ref="G45:G54" si="1">1-(+F45/E45)</f>
        <v>0.90933089967715663</v>
      </c>
      <c r="H45" s="15"/>
    </row>
    <row r="46" spans="1:8" ht="15.75" x14ac:dyDescent="0.25">
      <c r="A46" s="27" t="s">
        <v>38</v>
      </c>
      <c r="B46" s="28"/>
      <c r="C46" s="14"/>
      <c r="D46" s="87">
        <v>161</v>
      </c>
      <c r="E46" s="88">
        <v>20155918.32</v>
      </c>
      <c r="F46" s="88">
        <v>1095232.55</v>
      </c>
      <c r="G46" s="120">
        <f t="shared" si="1"/>
        <v>0.94566198708429772</v>
      </c>
      <c r="H46" s="15"/>
    </row>
    <row r="47" spans="1:8" ht="15.75" x14ac:dyDescent="0.25">
      <c r="A47" s="27" t="s">
        <v>39</v>
      </c>
      <c r="B47" s="28"/>
      <c r="C47" s="14"/>
      <c r="D47" s="87">
        <v>2</v>
      </c>
      <c r="E47" s="88">
        <v>494549</v>
      </c>
      <c r="F47" s="88">
        <v>31852</v>
      </c>
      <c r="G47" s="120">
        <f t="shared" si="1"/>
        <v>0.93559384408825008</v>
      </c>
      <c r="H47" s="15"/>
    </row>
    <row r="48" spans="1:8" ht="15.75" x14ac:dyDescent="0.25">
      <c r="A48" s="27" t="s">
        <v>40</v>
      </c>
      <c r="B48" s="28"/>
      <c r="C48" s="14"/>
      <c r="D48" s="87">
        <v>115</v>
      </c>
      <c r="E48" s="88">
        <v>19159357.440000001</v>
      </c>
      <c r="F48" s="88">
        <v>1343974.3</v>
      </c>
      <c r="G48" s="120">
        <f t="shared" si="1"/>
        <v>0.92985285105678361</v>
      </c>
      <c r="H48" s="15"/>
    </row>
    <row r="49" spans="1:8" ht="15.75" x14ac:dyDescent="0.25">
      <c r="A49" s="27" t="s">
        <v>41</v>
      </c>
      <c r="B49" s="28"/>
      <c r="C49" s="14"/>
      <c r="D49" s="87"/>
      <c r="E49" s="88"/>
      <c r="F49" s="88"/>
      <c r="G49" s="120"/>
      <c r="H49" s="15"/>
    </row>
    <row r="50" spans="1:8" ht="15.75" x14ac:dyDescent="0.25">
      <c r="A50" s="27" t="s">
        <v>42</v>
      </c>
      <c r="B50" s="28"/>
      <c r="C50" s="14"/>
      <c r="D50" s="87">
        <v>11</v>
      </c>
      <c r="E50" s="88">
        <v>1988255</v>
      </c>
      <c r="F50" s="88">
        <v>100010</v>
      </c>
      <c r="G50" s="120">
        <f t="shared" si="1"/>
        <v>0.94969961096539424</v>
      </c>
      <c r="H50" s="15"/>
    </row>
    <row r="51" spans="1:8" ht="15.75" x14ac:dyDescent="0.25">
      <c r="A51" s="27" t="s">
        <v>43</v>
      </c>
      <c r="B51" s="28"/>
      <c r="C51" s="14"/>
      <c r="D51" s="87">
        <v>4</v>
      </c>
      <c r="E51" s="88">
        <v>1075690</v>
      </c>
      <c r="F51" s="88">
        <v>122952</v>
      </c>
      <c r="G51" s="120">
        <f t="shared" si="1"/>
        <v>0.88569941154049958</v>
      </c>
      <c r="H51" s="15"/>
    </row>
    <row r="52" spans="1:8" ht="15.75" x14ac:dyDescent="0.25">
      <c r="A52" s="54" t="s">
        <v>44</v>
      </c>
      <c r="B52" s="28"/>
      <c r="C52" s="14"/>
      <c r="D52" s="87">
        <v>2</v>
      </c>
      <c r="E52" s="88">
        <v>362875</v>
      </c>
      <c r="F52" s="88">
        <v>36000</v>
      </c>
      <c r="G52" s="120">
        <f t="shared" si="1"/>
        <v>0.90079228384429899</v>
      </c>
      <c r="H52" s="15"/>
    </row>
    <row r="53" spans="1:8" ht="15.75" x14ac:dyDescent="0.25">
      <c r="A53" s="55" t="s">
        <v>64</v>
      </c>
      <c r="B53" s="28"/>
      <c r="C53" s="14"/>
      <c r="D53" s="87"/>
      <c r="E53" s="88"/>
      <c r="F53" s="88"/>
      <c r="G53" s="120"/>
      <c r="H53" s="15"/>
    </row>
    <row r="54" spans="1:8" ht="15.75" x14ac:dyDescent="0.25">
      <c r="A54" s="27" t="s">
        <v>113</v>
      </c>
      <c r="B54" s="28"/>
      <c r="C54" s="14"/>
      <c r="D54" s="87">
        <v>1472</v>
      </c>
      <c r="E54" s="88">
        <v>95459827.049999997</v>
      </c>
      <c r="F54" s="88">
        <v>11287268.720000001</v>
      </c>
      <c r="G54" s="120">
        <f t="shared" si="1"/>
        <v>0.88175896532802278</v>
      </c>
      <c r="H54" s="15"/>
    </row>
    <row r="55" spans="1:8" ht="15.75" x14ac:dyDescent="0.25">
      <c r="A55" s="86" t="s">
        <v>114</v>
      </c>
      <c r="B55" s="30"/>
      <c r="C55" s="14"/>
      <c r="D55" s="87"/>
      <c r="E55" s="88"/>
      <c r="F55" s="88"/>
      <c r="G55" s="120"/>
      <c r="H55" s="15"/>
    </row>
    <row r="56" spans="1:8" ht="15.75" x14ac:dyDescent="0.25">
      <c r="A56" s="56"/>
      <c r="B56" s="30"/>
      <c r="C56" s="14"/>
      <c r="D56" s="87"/>
      <c r="E56" s="88"/>
      <c r="F56" s="88"/>
      <c r="G56" s="120"/>
      <c r="H56" s="15"/>
    </row>
    <row r="57" spans="1:8" x14ac:dyDescent="0.2">
      <c r="A57" s="16" t="s">
        <v>45</v>
      </c>
      <c r="B57" s="30"/>
      <c r="C57" s="14"/>
      <c r="D57" s="91"/>
      <c r="E57" s="111"/>
      <c r="F57" s="88"/>
      <c r="G57" s="121"/>
      <c r="H57" s="15"/>
    </row>
    <row r="58" spans="1:8" x14ac:dyDescent="0.2">
      <c r="A58" s="16" t="s">
        <v>46</v>
      </c>
      <c r="B58" s="28"/>
      <c r="C58" s="14"/>
      <c r="D58" s="91"/>
      <c r="E58" s="111"/>
      <c r="F58" s="88"/>
      <c r="G58" s="121"/>
      <c r="H58" s="15"/>
    </row>
    <row r="59" spans="1:8" x14ac:dyDescent="0.2">
      <c r="A59" s="16" t="s">
        <v>47</v>
      </c>
      <c r="B59" s="28"/>
      <c r="C59" s="14"/>
      <c r="D59" s="91"/>
      <c r="E59" s="110"/>
      <c r="F59" s="88"/>
      <c r="G59" s="121"/>
      <c r="H59" s="15"/>
    </row>
    <row r="60" spans="1:8" x14ac:dyDescent="0.2">
      <c r="A60" s="16" t="s">
        <v>30</v>
      </c>
      <c r="B60" s="28"/>
      <c r="C60" s="14"/>
      <c r="D60" s="91"/>
      <c r="E60" s="110"/>
      <c r="F60" s="88"/>
      <c r="G60" s="121"/>
      <c r="H60" s="15"/>
    </row>
    <row r="61" spans="1:8" ht="15.75" x14ac:dyDescent="0.25">
      <c r="A61" s="32"/>
      <c r="B61" s="18"/>
      <c r="C61" s="14"/>
      <c r="D61" s="91"/>
      <c r="E61" s="94"/>
      <c r="F61" s="94"/>
      <c r="G61" s="121"/>
      <c r="H61" s="2"/>
    </row>
    <row r="62" spans="1:8" ht="15.75" x14ac:dyDescent="0.25">
      <c r="A62" s="20" t="s">
        <v>48</v>
      </c>
      <c r="B62" s="20"/>
      <c r="C62" s="21"/>
      <c r="D62" s="95">
        <f>SUM(D44:D58)</f>
        <v>1925</v>
      </c>
      <c r="E62" s="96">
        <f>SUM(E44:E61)</f>
        <v>165733376.61000001</v>
      </c>
      <c r="F62" s="96">
        <f>SUM(F44:F61)</f>
        <v>15649969.25</v>
      </c>
      <c r="G62" s="126">
        <f>1-(+F62/E62)</f>
        <v>0.90557140890921961</v>
      </c>
      <c r="H62" s="2"/>
    </row>
    <row r="63" spans="1:8" x14ac:dyDescent="0.2">
      <c r="A63" s="33"/>
      <c r="B63" s="33"/>
      <c r="C63" s="33"/>
      <c r="D63" s="106"/>
      <c r="E63" s="107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108"/>
      <c r="E64" s="108"/>
      <c r="F64" s="109">
        <f>F62+F39</f>
        <v>16758743.75</v>
      </c>
      <c r="G64" s="108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8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LADYLUCK</vt:lpstr>
      <vt:lpstr>HOLLYWOOD</vt:lpstr>
      <vt:lpstr>HARNKC</vt:lpstr>
      <vt:lpstr>ISLE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2013-01-09T15:16:35Z</cp:lastPrinted>
  <dcterms:created xsi:type="dcterms:W3CDTF">2012-06-07T14:04:25Z</dcterms:created>
  <dcterms:modified xsi:type="dcterms:W3CDTF">2018-12-07T15:32:44Z</dcterms:modified>
</cp:coreProperties>
</file>