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-210" yWindow="135" windowWidth="7845" windowHeight="4080"/>
  </bookViews>
  <sheets>
    <sheet name="ARG" sheetId="1" r:id="rId1"/>
    <sheet name="LADYLUCK" sheetId="2" r:id="rId2"/>
    <sheet name="HOLLYWOOD" sheetId="3" r:id="rId3"/>
    <sheet name="HARNKC" sheetId="4" r:id="rId4"/>
    <sheet name="ISLE" sheetId="5" r:id="rId5"/>
    <sheet name="AMERKC" sheetId="6" r:id="rId6"/>
    <sheet name="LAGRANGE" sheetId="7" r:id="rId7"/>
    <sheet name="AMERSC" sheetId="8" r:id="rId8"/>
    <sheet name="RIVERCITY" sheetId="9" r:id="rId9"/>
    <sheet name="LUMIER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TOTALS'!$A$1:$C$20</definedName>
  </definedNames>
  <calcPr calcId="162913"/>
</workbook>
</file>

<file path=xl/calcChain.xml><?xml version="1.0" encoding="utf-8"?>
<calcChain xmlns="http://schemas.openxmlformats.org/spreadsheetml/2006/main">
  <c r="F61" i="14" l="1"/>
  <c r="F63" i="14"/>
  <c r="E61" i="14"/>
  <c r="D61" i="14"/>
  <c r="G55" i="14"/>
  <c r="G54" i="14"/>
  <c r="G52" i="14"/>
  <c r="G51" i="14"/>
  <c r="G50" i="14"/>
  <c r="G49" i="14"/>
  <c r="G48" i="14"/>
  <c r="G47" i="14"/>
  <c r="G46" i="14"/>
  <c r="G44" i="14"/>
  <c r="G39" i="14"/>
  <c r="F39" i="14"/>
  <c r="E39" i="14"/>
  <c r="D39" i="14"/>
  <c r="G34" i="14"/>
  <c r="G30" i="14"/>
  <c r="G29" i="14"/>
  <c r="G28" i="14"/>
  <c r="G26" i="14"/>
  <c r="G25" i="14"/>
  <c r="G24" i="14"/>
  <c r="G19" i="14"/>
  <c r="G15" i="14"/>
  <c r="G10" i="14"/>
  <c r="F60" i="12"/>
  <c r="F62" i="12"/>
  <c r="E60" i="12"/>
  <c r="D60" i="12"/>
  <c r="G53" i="12"/>
  <c r="G50" i="12"/>
  <c r="G48" i="12"/>
  <c r="G46" i="12"/>
  <c r="G44" i="12"/>
  <c r="F39" i="12"/>
  <c r="G39" i="12"/>
  <c r="E39" i="12"/>
  <c r="D39" i="12"/>
  <c r="G34" i="12"/>
  <c r="G33" i="12"/>
  <c r="G32" i="12"/>
  <c r="G31" i="12"/>
  <c r="G18" i="12"/>
  <c r="G17" i="12"/>
  <c r="F60" i="7"/>
  <c r="F62" i="7"/>
  <c r="E60" i="7"/>
  <c r="D60" i="7"/>
  <c r="G53" i="7"/>
  <c r="G50" i="7"/>
  <c r="G48" i="7"/>
  <c r="G47" i="7"/>
  <c r="G46" i="7"/>
  <c r="G44" i="7"/>
  <c r="G39" i="7"/>
  <c r="F39" i="7"/>
  <c r="E39" i="7"/>
  <c r="D39" i="7"/>
  <c r="G31" i="7"/>
  <c r="G18" i="7"/>
  <c r="G17" i="7"/>
  <c r="G15" i="7"/>
  <c r="G14" i="7"/>
  <c r="G9" i="7"/>
  <c r="F62" i="10"/>
  <c r="F64" i="10"/>
  <c r="E62" i="10"/>
  <c r="D62" i="10"/>
  <c r="G54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32" i="10"/>
  <c r="G31" i="10"/>
  <c r="G30" i="10"/>
  <c r="G29" i="10"/>
  <c r="G28" i="10"/>
  <c r="G26" i="10"/>
  <c r="G25" i="10"/>
  <c r="G21" i="10"/>
  <c r="G19" i="10"/>
  <c r="G17" i="10"/>
  <c r="G15" i="10"/>
  <c r="G12" i="10"/>
  <c r="G10" i="10"/>
  <c r="F64" i="9"/>
  <c r="G62" i="9"/>
  <c r="F62" i="9"/>
  <c r="E62" i="9"/>
  <c r="D62" i="9"/>
  <c r="B11" i="13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29" i="9"/>
  <c r="G25" i="9"/>
  <c r="G24" i="9"/>
  <c r="G23" i="9"/>
  <c r="G21" i="9"/>
  <c r="G19" i="9"/>
  <c r="G18" i="9"/>
  <c r="G17" i="9"/>
  <c r="G16" i="9"/>
  <c r="G14" i="9"/>
  <c r="G13" i="9"/>
  <c r="G11" i="9"/>
  <c r="F61" i="11"/>
  <c r="F63" i="11"/>
  <c r="E61" i="11"/>
  <c r="D61" i="11"/>
  <c r="G54" i="11"/>
  <c r="G52" i="11"/>
  <c r="G51" i="11"/>
  <c r="G50" i="11"/>
  <c r="G49" i="11"/>
  <c r="G48" i="11"/>
  <c r="G47" i="11"/>
  <c r="G46" i="11"/>
  <c r="G44" i="11"/>
  <c r="F39" i="11"/>
  <c r="G39" i="11"/>
  <c r="E39" i="11"/>
  <c r="D39" i="11"/>
  <c r="G34" i="11"/>
  <c r="G32" i="11"/>
  <c r="G30" i="11"/>
  <c r="G25" i="11"/>
  <c r="G23" i="11"/>
  <c r="G22" i="11"/>
  <c r="G18" i="11"/>
  <c r="G15" i="11"/>
  <c r="G13" i="11"/>
  <c r="G10" i="11"/>
  <c r="F61" i="8"/>
  <c r="F63" i="8"/>
  <c r="E61" i="8"/>
  <c r="D61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1" i="8"/>
  <c r="G28" i="8"/>
  <c r="G26" i="8"/>
  <c r="G25" i="8"/>
  <c r="G22" i="8"/>
  <c r="G21" i="8"/>
  <c r="G19" i="8"/>
  <c r="G18" i="8"/>
  <c r="G16" i="8"/>
  <c r="G14" i="8"/>
  <c r="G13" i="8"/>
  <c r="G12" i="8"/>
  <c r="G11" i="8"/>
  <c r="G10" i="8"/>
  <c r="F62" i="6"/>
  <c r="F64" i="6"/>
  <c r="E62" i="6"/>
  <c r="D62" i="6"/>
  <c r="G55" i="6"/>
  <c r="G54" i="6"/>
  <c r="G53" i="6"/>
  <c r="G52" i="6"/>
  <c r="G51" i="6"/>
  <c r="G50" i="6"/>
  <c r="G48" i="6"/>
  <c r="G47" i="6"/>
  <c r="G46" i="6"/>
  <c r="G45" i="6"/>
  <c r="G44" i="6"/>
  <c r="F39" i="6"/>
  <c r="G39" i="6"/>
  <c r="E39" i="6"/>
  <c r="D39" i="6"/>
  <c r="G34" i="6"/>
  <c r="G33" i="6"/>
  <c r="G32" i="6"/>
  <c r="G31" i="6"/>
  <c r="G30" i="6"/>
  <c r="G28" i="6"/>
  <c r="G26" i="6"/>
  <c r="G25" i="6"/>
  <c r="G22" i="6"/>
  <c r="G21" i="6"/>
  <c r="G20" i="6"/>
  <c r="G19" i="6"/>
  <c r="G18" i="6"/>
  <c r="G17" i="6"/>
  <c r="G16" i="6"/>
  <c r="G15" i="6"/>
  <c r="G14" i="6"/>
  <c r="G13" i="6"/>
  <c r="G11" i="6"/>
  <c r="F62" i="5"/>
  <c r="F64" i="5"/>
  <c r="E62" i="5"/>
  <c r="D62" i="5"/>
  <c r="G56" i="5"/>
  <c r="G55" i="5"/>
  <c r="G54" i="5"/>
  <c r="G50" i="5"/>
  <c r="G48" i="5"/>
  <c r="G46" i="5"/>
  <c r="G39" i="5"/>
  <c r="F39" i="5"/>
  <c r="E39" i="5"/>
  <c r="D39" i="5"/>
  <c r="G25" i="5"/>
  <c r="G23" i="5"/>
  <c r="G18" i="5"/>
  <c r="G13" i="5"/>
  <c r="G12" i="5"/>
  <c r="G10" i="5"/>
  <c r="F62" i="4"/>
  <c r="F64" i="4"/>
  <c r="E62" i="4"/>
  <c r="D62" i="4"/>
  <c r="G55" i="4"/>
  <c r="G54" i="4"/>
  <c r="G53" i="4"/>
  <c r="G52" i="4"/>
  <c r="G51" i="4"/>
  <c r="G50" i="4"/>
  <c r="G49" i="4"/>
  <c r="G48" i="4"/>
  <c r="G47" i="4"/>
  <c r="G46" i="4"/>
  <c r="G45" i="4"/>
  <c r="F40" i="4"/>
  <c r="G40" i="4"/>
  <c r="E40" i="4"/>
  <c r="D40" i="4"/>
  <c r="G35" i="4"/>
  <c r="G33" i="4"/>
  <c r="G31" i="4"/>
  <c r="G29" i="4"/>
  <c r="G28" i="4"/>
  <c r="G27" i="4"/>
  <c r="G25" i="4"/>
  <c r="G24" i="4"/>
  <c r="G23" i="4"/>
  <c r="G22" i="4"/>
  <c r="G19" i="4"/>
  <c r="G18" i="4"/>
  <c r="G17" i="4"/>
  <c r="G14" i="4"/>
  <c r="G12" i="4"/>
  <c r="G11" i="4"/>
  <c r="G10" i="4"/>
  <c r="F62" i="3"/>
  <c r="F64" i="3"/>
  <c r="E62" i="3"/>
  <c r="D62" i="3"/>
  <c r="G55" i="3"/>
  <c r="G54" i="3"/>
  <c r="G53" i="3"/>
  <c r="G51" i="3"/>
  <c r="G50" i="3"/>
  <c r="G49" i="3"/>
  <c r="G48" i="3"/>
  <c r="G47" i="3"/>
  <c r="G46" i="3"/>
  <c r="G45" i="3"/>
  <c r="G40" i="3"/>
  <c r="F40" i="3"/>
  <c r="E40" i="3"/>
  <c r="D40" i="3"/>
  <c r="G35" i="3"/>
  <c r="G34" i="3"/>
  <c r="G33" i="3"/>
  <c r="G30" i="3"/>
  <c r="G29" i="3"/>
  <c r="G27" i="3"/>
  <c r="G25" i="3"/>
  <c r="G24" i="3"/>
  <c r="G23" i="3"/>
  <c r="G22" i="3"/>
  <c r="G20" i="3"/>
  <c r="G18" i="3"/>
  <c r="G17" i="3"/>
  <c r="G13" i="3"/>
  <c r="G12" i="3"/>
  <c r="G11" i="3"/>
  <c r="G9" i="3"/>
  <c r="F60" i="2"/>
  <c r="F62" i="2"/>
  <c r="E60" i="2"/>
  <c r="D60" i="2"/>
  <c r="G53" i="2"/>
  <c r="G50" i="2"/>
  <c r="G48" i="2"/>
  <c r="G47" i="2"/>
  <c r="G46" i="2"/>
  <c r="G44" i="2"/>
  <c r="G39" i="2"/>
  <c r="F39" i="2"/>
  <c r="E39" i="2"/>
  <c r="D39" i="2"/>
  <c r="G34" i="2"/>
  <c r="G32" i="2"/>
  <c r="G30" i="2"/>
  <c r="G29" i="2"/>
  <c r="G18" i="2"/>
  <c r="F60" i="1"/>
  <c r="F62" i="1"/>
  <c r="E60" i="1"/>
  <c r="D60" i="1"/>
  <c r="G53" i="1"/>
  <c r="G52" i="1"/>
  <c r="G50" i="1"/>
  <c r="G49" i="1"/>
  <c r="G48" i="1"/>
  <c r="G47" i="1"/>
  <c r="G46" i="1"/>
  <c r="G45" i="1"/>
  <c r="G44" i="1"/>
  <c r="F39" i="1"/>
  <c r="E39" i="1"/>
  <c r="D39" i="1"/>
  <c r="G33" i="1"/>
  <c r="G31" i="1"/>
  <c r="G30" i="1"/>
  <c r="G29" i="1"/>
  <c r="G25" i="1"/>
  <c r="G24" i="1"/>
  <c r="G23" i="1"/>
  <c r="G22" i="1"/>
  <c r="G20" i="1"/>
  <c r="G18" i="1"/>
  <c r="G16" i="1"/>
  <c r="G15" i="1"/>
  <c r="G13" i="1"/>
  <c r="G11" i="1"/>
  <c r="B7" i="13"/>
  <c r="A3" i="14"/>
  <c r="A4" i="13"/>
  <c r="A3" i="12"/>
  <c r="A3" i="11"/>
  <c r="A3" i="10"/>
  <c r="A3" i="9"/>
  <c r="A3" i="8"/>
  <c r="A3" i="7"/>
  <c r="A3" i="6"/>
  <c r="A3" i="5"/>
  <c r="A3" i="4"/>
  <c r="A3" i="3"/>
  <c r="A3" i="2"/>
  <c r="G61" i="14"/>
  <c r="G60" i="12"/>
  <c r="G60" i="7"/>
  <c r="G62" i="10"/>
  <c r="B13" i="13"/>
  <c r="B6" i="13"/>
  <c r="B8" i="13"/>
  <c r="B9" i="13"/>
  <c r="G61" i="11"/>
  <c r="G61" i="8"/>
  <c r="G62" i="6"/>
  <c r="G62" i="5"/>
  <c r="G62" i="4"/>
  <c r="G62" i="3"/>
  <c r="B12" i="13"/>
  <c r="B14" i="13"/>
  <c r="G60" i="2"/>
  <c r="G39" i="1"/>
  <c r="G60" i="1"/>
  <c r="B16" i="13"/>
</calcChain>
</file>

<file path=xl/sharedStrings.xml><?xml version="1.0" encoding="utf-8"?>
<sst xmlns="http://schemas.openxmlformats.org/spreadsheetml/2006/main" count="933" uniqueCount="152">
  <si>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</si>
  <si>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</si>
  <si>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</si>
  <si>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</si>
  <si>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</si>
  <si>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</si>
  <si>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</si>
  <si>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</si>
  <si>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</si>
  <si>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</si>
  <si>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</si>
  <si>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</si>
  <si>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</si>
  <si>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</si>
  <si>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</si>
  <si>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</si>
  <si>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</si>
  <si>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</si>
  <si>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</si>
  <si>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</si>
  <si>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</si>
  <si>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</si>
  <si>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</si>
  <si>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</si>
  <si>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</si>
  <si>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</si>
  <si>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</si>
  <si>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</si>
  <si>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</si>
  <si>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</si>
  <si>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</si>
  <si>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</si>
  <si>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</si>
  <si>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>SLOT</t>
  </si>
  <si>
    <t>HANDLE</t>
  </si>
  <si>
    <t>PAYOUT % (1)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</si>
  <si>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</si>
  <si>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</si>
  <si>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</si>
  <si>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</si>
  <si>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</si>
  <si>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</si>
  <si>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</si>
  <si>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</si>
  <si>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</si>
  <si>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</si>
  <si>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</si>
  <si>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</si>
  <si>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</si>
  <si>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</si>
  <si>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</si>
  <si>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</si>
  <si>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</si>
  <si>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</si>
  <si>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BOAT:  ISLE OF CAPRI-LADY LUCK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</si>
  <si>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</si>
  <si>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</si>
  <si>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</si>
  <si>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</si>
  <si>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</si>
  <si>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</si>
  <si>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Crazy 4 Poker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</si>
  <si>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</si>
  <si>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</si>
  <si>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</si>
  <si>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</si>
  <si>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</si>
  <si>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>BOAT:     HARRAHS N. KANSAS CITY</t>
  </si>
  <si>
    <t>BOAT:    ISLE OF CAPRI - KC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</si>
  <si>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</si>
  <si>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</si>
  <si>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</si>
  <si>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</si>
  <si>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</si>
  <si>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AMERISTAR KC</t>
  </si>
  <si>
    <t>BOAT:     MARK TWAIN</t>
  </si>
  <si>
    <t xml:space="preserve">   Face Down Blackjack</t>
  </si>
  <si>
    <t xml:space="preserve">   Big Six</t>
  </si>
  <si>
    <t xml:space="preserve">   Let It Ride Bonus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</si>
  <si>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</si>
  <si>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</si>
  <si>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</si>
  <si>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</si>
  <si>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Ten Hand Holdem</t>
  </si>
  <si>
    <t xml:space="preserve">   EZ Pai Gow Poker</t>
  </si>
  <si>
    <t xml:space="preserve">   EZ Baccarat</t>
  </si>
  <si>
    <t>BOAT:     RIVER CITY</t>
  </si>
  <si>
    <t xml:space="preserve">   Bonus Craps</t>
  </si>
  <si>
    <t xml:space="preserve">   Blackjack Switch</t>
  </si>
  <si>
    <t>BOAT:     LUMIERE PLACE</t>
  </si>
  <si>
    <t>BOAT:  ISLE OF CAPRI - BOONVILLE</t>
  </si>
  <si>
    <t>BOAT:      ST. JO FRONTIER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</si>
  <si>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</si>
  <si>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</si>
  <si>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</si>
  <si>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</si>
  <si>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</si>
  <si>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</si>
  <si>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</si>
  <si>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</si>
  <si>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</si>
  <si>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</si>
  <si>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</si>
  <si>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>BOAT: ISLE OF CAPRI-CAPE GIRARDEAU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</si>
  <si>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</si>
  <si>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</si>
  <si>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</si>
  <si>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</si>
  <si>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Five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</si>
  <si>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</si>
  <si>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</si>
  <si>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</si>
  <si>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</si>
  <si>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</si>
  <si>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</si>
  <si>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</si>
  <si>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</si>
  <si>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</si>
  <si>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</si>
  <si>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</si>
  <si>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</si>
  <si>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3 Card Poker</t>
  </si>
  <si>
    <t xml:space="preserve">   DJ Wild</t>
  </si>
  <si>
    <t xml:space="preserve">   Texas Ultimate</t>
  </si>
  <si>
    <t xml:space="preserve">   4 Card Frenzy</t>
  </si>
  <si>
    <t xml:space="preserve">   Cajun Stud Poker</t>
  </si>
  <si>
    <t xml:space="preserve">   Cajun Stud</t>
  </si>
  <si>
    <t xml:space="preserve">   Mini Bac Dragon Bonus</t>
  </si>
  <si>
    <t xml:space="preserve">   Heads Up Hold'em</t>
  </si>
  <si>
    <t xml:space="preserve">   Pick Em &amp; Bet 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</si>
  <si>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</si>
  <si>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</si>
  <si>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</si>
  <si>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</si>
  <si>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Free Bet Blackjack</t>
  </si>
  <si>
    <t xml:space="preserve">   Sic Bo</t>
  </si>
  <si>
    <t xml:space="preserve">   DJ Wild Poker</t>
  </si>
  <si>
    <t xml:space="preserve">   Fortune 7</t>
  </si>
  <si>
    <t xml:space="preserve">   Dai Bac</t>
  </si>
  <si>
    <t xml:space="preserve">   Four Card Frenzy</t>
  </si>
  <si>
    <t xml:space="preserve">   Criss Cross Poker</t>
  </si>
  <si>
    <t xml:space="preserve">   Straw Poker</t>
  </si>
  <si>
    <t xml:space="preserve">   Bad Beat Baccarat</t>
  </si>
  <si>
    <t xml:space="preserve">  Multi Denom</t>
  </si>
  <si>
    <t xml:space="preserve">   21+3 Extreme Top Three</t>
  </si>
  <si>
    <t xml:space="preserve">   DJ Wild Stud</t>
  </si>
  <si>
    <t xml:space="preserve">   Ultimate Texas Poker</t>
  </si>
  <si>
    <t xml:space="preserve">   5 Treasures Baccarat</t>
  </si>
  <si>
    <t xml:space="preserve">    I LUV Suits</t>
  </si>
  <si>
    <t xml:space="preserve">    EZ Baccarat</t>
  </si>
  <si>
    <t xml:space="preserve">   Super 3 Card</t>
  </si>
  <si>
    <t>MONTH ENDED:  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</si>
</sst>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7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0" fillId="0" borderId="1" xfId="0" applyNumberFormat="1" applyFont="1" applyBorder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6" fillId="2" borderId="2" xfId="0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16" fillId="0" borderId="4" xfId="0" applyNumberFormat="1" applyFont="1" applyBorder="1" applyAlignment="1"/>
    <xf numFmtId="3" fontId="13" fillId="0" borderId="5" xfId="0" applyNumberFormat="1" applyFont="1" applyBorder="1" applyAlignment="1">
      <alignment horizontal="center"/>
    </xf>
    <xf numFmtId="0" fontId="0" fillId="0" borderId="6" xfId="0" applyNumberFormat="1" applyFont="1" applyBorder="1" applyAlignment="1"/>
    <xf numFmtId="0" fontId="16" fillId="0" borderId="7" xfId="0" applyNumberFormat="1" applyFont="1" applyBorder="1" applyAlignment="1"/>
    <xf numFmtId="4" fontId="13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6" fillId="4" borderId="7" xfId="0" applyNumberFormat="1" applyFont="1" applyFill="1" applyBorder="1" applyAlignment="1"/>
    <xf numFmtId="4" fontId="12" fillId="4" borderId="3" xfId="0" applyNumberFormat="1" applyFont="1" applyFill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164" fontId="13" fillId="4" borderId="3" xfId="0" applyNumberFormat="1" applyFont="1" applyFill="1" applyBorder="1" applyAlignment="1">
      <alignment horizontal="center"/>
    </xf>
    <xf numFmtId="0" fontId="13" fillId="0" borderId="8" xfId="0" applyNumberFormat="1" applyFont="1" applyBorder="1" applyAlignment="1"/>
    <xf numFmtId="0" fontId="12" fillId="0" borderId="8" xfId="0" applyNumberFormat="1" applyFont="1" applyBorder="1" applyAlignment="1"/>
    <xf numFmtId="0" fontId="14" fillId="0" borderId="0" xfId="0" applyNumberFormat="1" applyFont="1" applyAlignment="1"/>
    <xf numFmtId="0" fontId="13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0" borderId="3" xfId="0" applyNumberFormat="1" applyFont="1" applyBorder="1" applyAlignment="1" applyProtection="1">
      <protection locked="0"/>
    </xf>
    <xf numFmtId="0" fontId="6" fillId="2" borderId="9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40" fontId="8" fillId="0" borderId="3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4" fontId="8" fillId="0" borderId="3" xfId="0" applyNumberFormat="1" applyFont="1" applyBorder="1" applyAlignment="1" applyProtection="1"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4" fontId="8" fillId="2" borderId="3" xfId="0" applyNumberFormat="1" applyFont="1" applyFill="1" applyBorder="1" applyAlignment="1" applyProtection="1">
      <protection locked="0"/>
    </xf>
    <xf numFmtId="164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protection locked="0"/>
    </xf>
    <xf numFmtId="3" fontId="10" fillId="2" borderId="3" xfId="0" applyNumberFormat="1" applyFont="1" applyFill="1" applyBorder="1" applyAlignment="1">
      <alignment horizontal="center"/>
    </xf>
    <xf numFmtId="4" fontId="10" fillId="2" borderId="3" xfId="0" applyNumberFormat="1" applyFont="1" applyFill="1" applyBorder="1" applyAlignment="1"/>
    <xf numFmtId="164" fontId="10" fillId="0" borderId="3" xfId="0" applyNumberFormat="1" applyFont="1" applyBorder="1" applyAlignment="1" applyProtection="1">
      <protection locked="0"/>
    </xf>
    <xf numFmtId="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/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/>
    <xf numFmtId="4" fontId="20" fillId="0" borderId="1" xfId="0" applyNumberFormat="1" applyFont="1" applyBorder="1" applyAlignment="1"/>
    <xf numFmtId="0" fontId="6" fillId="0" borderId="3" xfId="0" applyNumberFormat="1" applyFont="1" applyBorder="1" applyAlignment="1"/>
    <xf numFmtId="0" fontId="21" fillId="0" borderId="3" xfId="0" applyNumberFormat="1" applyFont="1" applyBorder="1" applyAlignment="1" applyProtection="1">
      <protection locked="0"/>
    </xf>
    <xf numFmtId="40" fontId="8" fillId="2" borderId="3" xfId="0" applyNumberFormat="1" applyFont="1" applyFill="1" applyBorder="1" applyAlignment="1" applyProtection="1">
      <protection locked="0"/>
    </xf>
    <xf numFmtId="40" fontId="8" fillId="3" borderId="3" xfId="0" applyNumberFormat="1" applyFont="1" applyFill="1" applyBorder="1" applyAlignment="1" applyProtection="1">
      <protection locked="0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0" fontId="7" fillId="0" borderId="1" xfId="0" applyNumberFormat="1" applyFont="1" applyBorder="1" applyAlignment="1">
      <alignment horizontal="center"/>
    </xf>
    <xf numFmtId="40" fontId="8" fillId="5" borderId="3" xfId="0" applyNumberFormat="1" applyFont="1" applyFill="1" applyBorder="1" applyAlignment="1" applyProtection="1">
      <protection locked="0"/>
    </xf>
    <xf numFmtId="10" fontId="8" fillId="0" borderId="3" xfId="0" applyNumberFormat="1" applyFont="1" applyBorder="1" applyAlignment="1" applyProtection="1">
      <protection locked="0"/>
    </xf>
    <xf numFmtId="3" fontId="8" fillId="5" borderId="3" xfId="0" applyNumberFormat="1" applyFont="1" applyFill="1" applyBorder="1" applyAlignment="1" applyProtection="1">
      <alignment horizontal="center"/>
      <protection locked="0"/>
    </xf>
    <xf numFmtId="164" fontId="8" fillId="5" borderId="3" xfId="0" applyNumberFormat="1" applyFont="1" applyFill="1" applyBorder="1" applyAlignment="1" applyProtection="1">
      <protection locked="0"/>
    </xf>
    <xf numFmtId="4" fontId="8" fillId="5" borderId="3" xfId="0" applyNumberFormat="1" applyFont="1" applyFill="1" applyBorder="1" applyAlignment="1" applyProtection="1">
      <protection locked="0"/>
    </xf>
    <xf numFmtId="164" fontId="8" fillId="0" borderId="10" xfId="0" applyNumberFormat="1" applyFont="1" applyBorder="1" applyAlignment="1" applyProtection="1">
      <protection locked="0"/>
    </xf>
    <xf numFmtId="164" fontId="8" fillId="3" borderId="10" xfId="0" applyNumberFormat="1" applyFont="1" applyFill="1" applyBorder="1" applyAlignment="1" applyProtection="1">
      <protection locked="0"/>
    </xf>
    <xf numFmtId="164" fontId="10" fillId="0" borderId="10" xfId="0" applyNumberFormat="1" applyFont="1" applyBorder="1" applyAlignment="1" applyProtection="1">
      <protection locked="0"/>
    </xf>
    <xf numFmtId="4" fontId="6" fillId="0" borderId="0" xfId="0" applyNumberFormat="1" applyFont="1" applyBorder="1" applyAlignment="1">
      <alignment horizontal="centerContinuous"/>
    </xf>
    <xf numFmtId="0" fontId="6" fillId="2" borderId="0" xfId="0" applyNumberFormat="1" applyFont="1" applyFill="1" applyBorder="1" applyAlignment="1">
      <alignment horizontal="center"/>
    </xf>
    <xf numFmtId="4" fontId="6" fillId="0" borderId="11" xfId="0" applyNumberFormat="1" applyFont="1" applyBorder="1" applyAlignment="1">
      <alignment horizontal="centerContinuous"/>
    </xf>
    <xf numFmtId="164" fontId="10" fillId="0" borderId="12" xfId="0" applyNumberFormat="1" applyFont="1" applyBorder="1" applyAlignment="1" applyProtection="1">
      <protection locked="0"/>
    </xf>
    <xf numFmtId="40" fontId="8" fillId="0" borderId="3" xfId="0" applyNumberFormat="1" applyFont="1" applyFill="1" applyBorder="1" applyAlignment="1" applyProtection="1">
      <protection locked="0"/>
    </xf>
    <xf numFmtId="3" fontId="8" fillId="0" borderId="9" xfId="0" applyNumberFormat="1" applyFont="1" applyBorder="1" applyAlignment="1" applyProtection="1">
      <alignment horizontal="center"/>
      <protection locked="0"/>
    </xf>
    <xf numFmtId="40" fontId="8" fillId="0" borderId="9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151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x14ac:dyDescent="0.25">
      <c r="A11" s="106" t="s">
        <v>118</v>
      </c>
      <c r="B11" s="13"/>
      <c r="C11" s="14"/>
      <c r="D11" s="86">
        <v>5</v>
      </c>
      <c r="E11" s="87">
        <v>873363</v>
      </c>
      <c r="F11" s="87">
        <v>164988.5</v>
      </c>
      <c r="G11" s="88">
        <f>F11/E11</f>
        <v>0.18891171254106254</v>
      </c>
      <c r="H11" s="15"/>
    </row>
    <row r="12" spans="1:8" ht="15.75" x14ac:dyDescent="0.25">
      <c r="A12" s="106" t="s">
        <v>12</v>
      </c>
      <c r="B12" s="13"/>
      <c r="C12" s="14"/>
      <c r="D12" s="86"/>
      <c r="E12" s="87"/>
      <c r="F12" s="87"/>
      <c r="G12" s="88"/>
      <c r="H12" s="15"/>
    </row>
    <row r="13" spans="1:8" ht="15.75" x14ac:dyDescent="0.25">
      <c r="A13" s="106" t="s">
        <v>126</v>
      </c>
      <c r="B13" s="13"/>
      <c r="C13" s="14"/>
      <c r="D13" s="86">
        <v>1</v>
      </c>
      <c r="E13" s="87">
        <v>207971</v>
      </c>
      <c r="F13" s="87">
        <v>33435.5</v>
      </c>
      <c r="G13" s="88">
        <f>F13/E13</f>
        <v>0.16077001120348511</v>
      </c>
      <c r="H13" s="15"/>
    </row>
    <row r="14" spans="1:8" ht="15.75" x14ac:dyDescent="0.25">
      <c r="A14" s="106" t="s">
        <v>57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130</v>
      </c>
      <c r="B15" s="13"/>
      <c r="C15" s="14"/>
      <c r="D15" s="86">
        <v>2</v>
      </c>
      <c r="E15" s="87">
        <v>357448.5</v>
      </c>
      <c r="F15" s="87">
        <v>66071</v>
      </c>
      <c r="G15" s="88">
        <f>F15/E15</f>
        <v>0.18484061340304966</v>
      </c>
      <c r="H15" s="15"/>
    </row>
    <row r="16" spans="1:8" ht="15.75" x14ac:dyDescent="0.25">
      <c r="A16" s="106" t="s">
        <v>137</v>
      </c>
      <c r="B16" s="13"/>
      <c r="C16" s="14"/>
      <c r="D16" s="86">
        <v>2</v>
      </c>
      <c r="E16" s="87">
        <v>2576894</v>
      </c>
      <c r="F16" s="87">
        <v>335645.5</v>
      </c>
      <c r="G16" s="88">
        <f>F16/E16</f>
        <v>0.13025196224602176</v>
      </c>
      <c r="H16" s="15"/>
    </row>
    <row r="17" spans="1:8" ht="15.75" x14ac:dyDescent="0.25">
      <c r="A17" s="106" t="s">
        <v>13</v>
      </c>
      <c r="B17" s="13"/>
      <c r="C17" s="14"/>
      <c r="D17" s="86"/>
      <c r="E17" s="87"/>
      <c r="F17" s="87"/>
      <c r="G17" s="88"/>
      <c r="H17" s="15"/>
    </row>
    <row r="18" spans="1:8" ht="15.75" x14ac:dyDescent="0.25">
      <c r="A18" s="106" t="s">
        <v>14</v>
      </c>
      <c r="B18" s="13"/>
      <c r="C18" s="14"/>
      <c r="D18" s="86">
        <v>2</v>
      </c>
      <c r="E18" s="87">
        <v>757123</v>
      </c>
      <c r="F18" s="87">
        <v>139465.5</v>
      </c>
      <c r="G18" s="88">
        <f>F18/E18</f>
        <v>0.18420454800607033</v>
      </c>
      <c r="H18" s="15"/>
    </row>
    <row r="19" spans="1:8" ht="15.75" x14ac:dyDescent="0.2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16</v>
      </c>
      <c r="B20" s="13"/>
      <c r="C20" s="14"/>
      <c r="D20" s="86">
        <v>1</v>
      </c>
      <c r="E20" s="87">
        <v>540662</v>
      </c>
      <c r="F20" s="87">
        <v>34116</v>
      </c>
      <c r="G20" s="88">
        <f t="shared" ref="G20:G25" si="0">F20/E20</f>
        <v>6.3100421335325951E-2</v>
      </c>
      <c r="H20" s="15"/>
    </row>
    <row r="21" spans="1:8" ht="15.75" x14ac:dyDescent="0.25">
      <c r="A21" s="106" t="s">
        <v>138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60</v>
      </c>
      <c r="B22" s="13"/>
      <c r="C22" s="14"/>
      <c r="D22" s="86">
        <v>1</v>
      </c>
      <c r="E22" s="87">
        <v>541164</v>
      </c>
      <c r="F22" s="87">
        <v>191547</v>
      </c>
      <c r="G22" s="88">
        <f t="shared" si="0"/>
        <v>0.35395369980264763</v>
      </c>
      <c r="H22" s="15"/>
    </row>
    <row r="23" spans="1:8" ht="15.75" x14ac:dyDescent="0.25">
      <c r="A23" s="106" t="s">
        <v>18</v>
      </c>
      <c r="B23" s="13"/>
      <c r="C23" s="14"/>
      <c r="D23" s="86">
        <v>5</v>
      </c>
      <c r="E23" s="87">
        <v>836125</v>
      </c>
      <c r="F23" s="87">
        <v>166509.5</v>
      </c>
      <c r="G23" s="88">
        <f t="shared" si="0"/>
        <v>0.19914426670653312</v>
      </c>
      <c r="H23" s="15"/>
    </row>
    <row r="24" spans="1:8" ht="15.75" x14ac:dyDescent="0.25">
      <c r="A24" s="106" t="s">
        <v>19</v>
      </c>
      <c r="B24" s="13"/>
      <c r="C24" s="14"/>
      <c r="D24" s="86">
        <v>1</v>
      </c>
      <c r="E24" s="87">
        <v>155011</v>
      </c>
      <c r="F24" s="87">
        <v>39095.5</v>
      </c>
      <c r="G24" s="88">
        <f t="shared" si="0"/>
        <v>0.25221113340343587</v>
      </c>
      <c r="H24" s="15"/>
    </row>
    <row r="25" spans="1:8" ht="15.75" x14ac:dyDescent="0.25">
      <c r="A25" s="107" t="s">
        <v>20</v>
      </c>
      <c r="B25" s="13"/>
      <c r="C25" s="14"/>
      <c r="D25" s="86">
        <v>3</v>
      </c>
      <c r="E25" s="87">
        <v>591140</v>
      </c>
      <c r="F25" s="87">
        <v>136731.5</v>
      </c>
      <c r="G25" s="88">
        <f t="shared" si="0"/>
        <v>0.23130138376695875</v>
      </c>
      <c r="H25" s="15"/>
    </row>
    <row r="26" spans="1:8" ht="15.75" x14ac:dyDescent="0.2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24</v>
      </c>
      <c r="B29" s="13"/>
      <c r="C29" s="14"/>
      <c r="D29" s="86">
        <v>1</v>
      </c>
      <c r="E29" s="89">
        <v>36481</v>
      </c>
      <c r="F29" s="89">
        <v>6207</v>
      </c>
      <c r="G29" s="88">
        <f>F29/E29</f>
        <v>0.17014336229818261</v>
      </c>
      <c r="H29" s="15"/>
    </row>
    <row r="30" spans="1:8" ht="15.75" x14ac:dyDescent="0.25">
      <c r="A30" s="83" t="s">
        <v>25</v>
      </c>
      <c r="B30" s="13"/>
      <c r="C30" s="14"/>
      <c r="D30" s="86">
        <v>1</v>
      </c>
      <c r="E30" s="89">
        <v>106521</v>
      </c>
      <c r="F30" s="87">
        <v>30833</v>
      </c>
      <c r="G30" s="88">
        <f>F30/E30</f>
        <v>0.28945466152214117</v>
      </c>
      <c r="H30" s="15"/>
    </row>
    <row r="31" spans="1:8" ht="15.75" x14ac:dyDescent="0.25">
      <c r="A31" s="83" t="s">
        <v>26</v>
      </c>
      <c r="B31" s="13"/>
      <c r="C31" s="14"/>
      <c r="D31" s="86">
        <v>16</v>
      </c>
      <c r="E31" s="89">
        <v>2167551</v>
      </c>
      <c r="F31" s="89">
        <v>427967.5</v>
      </c>
      <c r="G31" s="88">
        <f>F31/E31</f>
        <v>0.19744287446985101</v>
      </c>
      <c r="H31" s="15"/>
    </row>
    <row r="32" spans="1:8" ht="15.75" x14ac:dyDescent="0.25">
      <c r="A32" s="83" t="s">
        <v>132</v>
      </c>
      <c r="B32" s="13"/>
      <c r="C32" s="14"/>
      <c r="D32" s="86"/>
      <c r="E32" s="89"/>
      <c r="F32" s="89"/>
      <c r="G32" s="88"/>
      <c r="H32" s="15"/>
    </row>
    <row r="33" spans="1:8" ht="15.75" x14ac:dyDescent="0.25">
      <c r="A33" s="83" t="s">
        <v>109</v>
      </c>
      <c r="B33" s="13"/>
      <c r="C33" s="14"/>
      <c r="D33" s="86">
        <v>1</v>
      </c>
      <c r="E33" s="89">
        <v>133025</v>
      </c>
      <c r="F33" s="89">
        <v>42126</v>
      </c>
      <c r="G33" s="88">
        <f>F33/E33</f>
        <v>0.3166773162939297</v>
      </c>
      <c r="H33" s="15"/>
    </row>
    <row r="34" spans="1:8" ht="15.75" x14ac:dyDescent="0.25">
      <c r="A34" s="83" t="s">
        <v>27</v>
      </c>
      <c r="B34" s="13"/>
      <c r="C34" s="14"/>
      <c r="D34" s="86"/>
      <c r="E34" s="89"/>
      <c r="F34" s="89"/>
      <c r="G34" s="88"/>
      <c r="H34" s="15"/>
    </row>
    <row r="35" spans="1:8" x14ac:dyDescent="0.2">
      <c r="A35" s="16" t="s">
        <v>28</v>
      </c>
      <c r="B35" s="13"/>
      <c r="C35" s="14"/>
      <c r="D35" s="90"/>
      <c r="E35" s="91"/>
      <c r="F35" s="87"/>
      <c r="G35" s="92"/>
      <c r="H35" s="15"/>
    </row>
    <row r="36" spans="1:8" x14ac:dyDescent="0.2">
      <c r="A36" s="16" t="s">
        <v>29</v>
      </c>
      <c r="B36" s="13"/>
      <c r="C36" s="14"/>
      <c r="D36" s="90"/>
      <c r="E36" s="91"/>
      <c r="F36" s="89"/>
      <c r="G36" s="92"/>
      <c r="H36" s="15"/>
    </row>
    <row r="37" spans="1:8" x14ac:dyDescent="0.2">
      <c r="A37" s="16" t="s">
        <v>30</v>
      </c>
      <c r="B37" s="13"/>
      <c r="C37" s="14"/>
      <c r="D37" s="90"/>
      <c r="E37" s="91"/>
      <c r="F37" s="89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42</v>
      </c>
      <c r="E39" s="95">
        <f>SUM(E9:E38)</f>
        <v>9880479.5</v>
      </c>
      <c r="F39" s="95">
        <f>SUM(F9:F38)</f>
        <v>1814739</v>
      </c>
      <c r="G39" s="96">
        <f>F39/E39</f>
        <v>0.18366912253600648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111</v>
      </c>
      <c r="E44" s="87">
        <v>11663751.449999999</v>
      </c>
      <c r="F44" s="87">
        <v>586638.44999999995</v>
      </c>
      <c r="G44" s="88">
        <f t="shared" ref="G44:G50" si="1">1-(+F44/E44)</f>
        <v>0.94970413657091435</v>
      </c>
      <c r="H44" s="15"/>
    </row>
    <row r="45" spans="1:8" ht="15.75" x14ac:dyDescent="0.25">
      <c r="A45" s="27" t="s">
        <v>37</v>
      </c>
      <c r="B45" s="28"/>
      <c r="C45" s="14"/>
      <c r="D45" s="86">
        <v>5</v>
      </c>
      <c r="E45" s="87">
        <v>2592045.61</v>
      </c>
      <c r="F45" s="87">
        <v>228885.31</v>
      </c>
      <c r="G45" s="88">
        <f t="shared" si="1"/>
        <v>0.9116970360718305</v>
      </c>
      <c r="H45" s="15"/>
    </row>
    <row r="46" spans="1:8" ht="15.75" x14ac:dyDescent="0.25">
      <c r="A46" s="27" t="s">
        <v>38</v>
      </c>
      <c r="B46" s="28"/>
      <c r="C46" s="14"/>
      <c r="D46" s="86">
        <v>126</v>
      </c>
      <c r="E46" s="87">
        <v>7280279.25</v>
      </c>
      <c r="F46" s="87">
        <v>493799</v>
      </c>
      <c r="G46" s="88">
        <f t="shared" si="1"/>
        <v>0.93217306877342654</v>
      </c>
      <c r="H46" s="15"/>
    </row>
    <row r="47" spans="1:8" ht="15.75" x14ac:dyDescent="0.25">
      <c r="A47" s="27" t="s">
        <v>39</v>
      </c>
      <c r="B47" s="28"/>
      <c r="C47" s="14"/>
      <c r="D47" s="86">
        <v>10</v>
      </c>
      <c r="E47" s="87">
        <v>2504681</v>
      </c>
      <c r="F47" s="87">
        <v>126791.85</v>
      </c>
      <c r="G47" s="88">
        <f t="shared" si="1"/>
        <v>0.94937804454938568</v>
      </c>
      <c r="H47" s="15"/>
    </row>
    <row r="48" spans="1:8" ht="15.75" x14ac:dyDescent="0.25">
      <c r="A48" s="27" t="s">
        <v>40</v>
      </c>
      <c r="B48" s="28"/>
      <c r="C48" s="14"/>
      <c r="D48" s="86">
        <v>159</v>
      </c>
      <c r="E48" s="87">
        <v>11516024.109999999</v>
      </c>
      <c r="F48" s="87">
        <v>897482.79</v>
      </c>
      <c r="G48" s="88">
        <f t="shared" si="1"/>
        <v>0.9220666107132699</v>
      </c>
      <c r="H48" s="15"/>
    </row>
    <row r="49" spans="1:8" ht="15.75" x14ac:dyDescent="0.25">
      <c r="A49" s="27" t="s">
        <v>41</v>
      </c>
      <c r="B49" s="28"/>
      <c r="C49" s="14"/>
      <c r="D49" s="86">
        <v>11</v>
      </c>
      <c r="E49" s="87">
        <v>1121323</v>
      </c>
      <c r="F49" s="87">
        <v>84321.44</v>
      </c>
      <c r="G49" s="88">
        <f t="shared" si="1"/>
        <v>0.92480182784086296</v>
      </c>
      <c r="H49" s="15"/>
    </row>
    <row r="50" spans="1:8" ht="15.75" x14ac:dyDescent="0.25">
      <c r="A50" s="27" t="s">
        <v>42</v>
      </c>
      <c r="B50" s="28"/>
      <c r="C50" s="14"/>
      <c r="D50" s="86">
        <v>16</v>
      </c>
      <c r="E50" s="87">
        <v>886128.7</v>
      </c>
      <c r="F50" s="87">
        <v>62923.64</v>
      </c>
      <c r="G50" s="88">
        <f t="shared" si="1"/>
        <v>0.92899040511835351</v>
      </c>
      <c r="H50" s="15"/>
    </row>
    <row r="51" spans="1:8" ht="15.75" x14ac:dyDescent="0.2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x14ac:dyDescent="0.25">
      <c r="A52" s="27" t="s">
        <v>44</v>
      </c>
      <c r="B52" s="28"/>
      <c r="C52" s="14"/>
      <c r="D52" s="86">
        <v>1</v>
      </c>
      <c r="E52" s="87">
        <v>82875</v>
      </c>
      <c r="F52" s="87">
        <v>15700</v>
      </c>
      <c r="G52" s="88">
        <f>1-(+F52/E52)</f>
        <v>0.8105580693815988</v>
      </c>
      <c r="H52" s="15"/>
    </row>
    <row r="53" spans="1:8" ht="15.75" x14ac:dyDescent="0.25">
      <c r="A53" s="29" t="s">
        <v>65</v>
      </c>
      <c r="B53" s="30"/>
      <c r="C53" s="14"/>
      <c r="D53" s="86">
        <v>892</v>
      </c>
      <c r="E53" s="87">
        <v>74642278.219999999</v>
      </c>
      <c r="F53" s="87">
        <v>8218358.0499999998</v>
      </c>
      <c r="G53" s="88">
        <f>1-(+F53/E53)</f>
        <v>0.889896741552056</v>
      </c>
      <c r="H53" s="15"/>
    </row>
    <row r="54" spans="1:8" ht="15.75" x14ac:dyDescent="0.25">
      <c r="A54" s="29" t="s">
        <v>66</v>
      </c>
      <c r="B54" s="30"/>
      <c r="C54" s="14"/>
      <c r="D54" s="86"/>
      <c r="E54" s="87"/>
      <c r="F54" s="87"/>
      <c r="G54" s="88"/>
      <c r="H54" s="15"/>
    </row>
    <row r="55" spans="1:8" x14ac:dyDescent="0.2">
      <c r="A55" s="31" t="s">
        <v>45</v>
      </c>
      <c r="B55" s="30"/>
      <c r="C55" s="14"/>
      <c r="D55" s="90"/>
      <c r="E55" s="93"/>
      <c r="F55" s="87"/>
      <c r="G55" s="92"/>
      <c r="H55" s="15"/>
    </row>
    <row r="56" spans="1:8" x14ac:dyDescent="0.2">
      <c r="A56" s="16" t="s">
        <v>46</v>
      </c>
      <c r="B56" s="28"/>
      <c r="C56" s="14"/>
      <c r="D56" s="90"/>
      <c r="E56" s="93"/>
      <c r="F56" s="87"/>
      <c r="G56" s="92"/>
      <c r="H56" s="15"/>
    </row>
    <row r="57" spans="1:8" x14ac:dyDescent="0.2">
      <c r="A57" s="16" t="s">
        <v>47</v>
      </c>
      <c r="B57" s="28"/>
      <c r="C57" s="14"/>
      <c r="D57" s="90"/>
      <c r="E57" s="91"/>
      <c r="F57" s="89"/>
      <c r="G57" s="92"/>
      <c r="H57" s="15"/>
    </row>
    <row r="58" spans="1:8" x14ac:dyDescent="0.2">
      <c r="A58" s="16" t="s">
        <v>30</v>
      </c>
      <c r="B58" s="28"/>
      <c r="C58" s="14"/>
      <c r="D58" s="90"/>
      <c r="E58" s="91"/>
      <c r="F58" s="89"/>
      <c r="G58" s="92"/>
      <c r="H58" s="15"/>
    </row>
    <row r="59" spans="1:8" ht="15.75" x14ac:dyDescent="0.25">
      <c r="A59" s="32"/>
      <c r="B59" s="18"/>
      <c r="C59" s="14"/>
      <c r="D59" s="90"/>
      <c r="E59" s="93"/>
      <c r="F59" s="93"/>
      <c r="G59" s="92"/>
      <c r="H59" s="15"/>
    </row>
    <row r="60" spans="1:8" ht="15.75" x14ac:dyDescent="0.25">
      <c r="A60" s="20" t="s">
        <v>48</v>
      </c>
      <c r="B60" s="20"/>
      <c r="C60" s="21"/>
      <c r="D60" s="94">
        <f>SUM(D44:D56)</f>
        <v>1331</v>
      </c>
      <c r="E60" s="95">
        <f>SUM(E44:E59)</f>
        <v>112289386.34</v>
      </c>
      <c r="F60" s="95">
        <f>SUM(F44:F59)</f>
        <v>10714900.530000001</v>
      </c>
      <c r="G60" s="96">
        <f>1-(+F60/E60)</f>
        <v>0.90457779778440994</v>
      </c>
      <c r="H60" s="15"/>
    </row>
    <row r="61" spans="1:8" x14ac:dyDescent="0.2">
      <c r="A61" s="33"/>
      <c r="B61" s="33"/>
      <c r="C61" s="33"/>
      <c r="D61" s="104"/>
      <c r="E61" s="105"/>
      <c r="F61" s="34"/>
      <c r="G61" s="34"/>
      <c r="H61" s="2"/>
    </row>
    <row r="62" spans="1:8" ht="18" x14ac:dyDescent="0.25">
      <c r="A62" s="35" t="s">
        <v>49</v>
      </c>
      <c r="B62" s="36"/>
      <c r="C62" s="36"/>
      <c r="D62" s="36"/>
      <c r="E62" s="36"/>
      <c r="F62" s="37">
        <f>F60+F39</f>
        <v>12529639.530000001</v>
      </c>
      <c r="G62" s="36"/>
      <c r="H62" s="2"/>
    </row>
    <row r="63" spans="1:8" ht="18" x14ac:dyDescent="0.25">
      <c r="A63" s="38"/>
      <c r="B63" s="39"/>
      <c r="C63" s="39"/>
      <c r="D63" s="39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117"/>
      <c r="H9" s="15"/>
    </row>
    <row r="10" spans="1:8" ht="15.75" x14ac:dyDescent="0.25">
      <c r="A10" s="106" t="s">
        <v>11</v>
      </c>
      <c r="B10" s="13"/>
      <c r="C10" s="14"/>
      <c r="D10" s="86">
        <v>3</v>
      </c>
      <c r="E10" s="87">
        <v>1449194</v>
      </c>
      <c r="F10" s="87">
        <v>165855</v>
      </c>
      <c r="G10" s="117">
        <f>F10/E10</f>
        <v>0.11444637501949359</v>
      </c>
      <c r="H10" s="15"/>
    </row>
    <row r="11" spans="1:8" ht="15.75" x14ac:dyDescent="0.25">
      <c r="A11" s="106" t="s">
        <v>135</v>
      </c>
      <c r="B11" s="13"/>
      <c r="C11" s="14"/>
      <c r="D11" s="86"/>
      <c r="E11" s="87"/>
      <c r="F11" s="87"/>
      <c r="G11" s="117"/>
      <c r="H11" s="15"/>
    </row>
    <row r="12" spans="1:8" ht="15.75" x14ac:dyDescent="0.25">
      <c r="A12" s="106" t="s">
        <v>25</v>
      </c>
      <c r="B12" s="13"/>
      <c r="C12" s="14"/>
      <c r="D12" s="86">
        <v>1</v>
      </c>
      <c r="E12" s="87">
        <v>21513</v>
      </c>
      <c r="F12" s="87">
        <v>10979</v>
      </c>
      <c r="G12" s="117">
        <f>F12/E12</f>
        <v>0.51034258355413009</v>
      </c>
      <c r="H12" s="15"/>
    </row>
    <row r="13" spans="1:8" ht="15.75" x14ac:dyDescent="0.25">
      <c r="A13" s="106" t="s">
        <v>81</v>
      </c>
      <c r="B13" s="13"/>
      <c r="C13" s="14"/>
      <c r="D13" s="86"/>
      <c r="E13" s="87"/>
      <c r="F13" s="87"/>
      <c r="G13" s="117"/>
      <c r="H13" s="15"/>
    </row>
    <row r="14" spans="1:8" ht="15.75" x14ac:dyDescent="0.25">
      <c r="A14" s="106" t="s">
        <v>118</v>
      </c>
      <c r="B14" s="13"/>
      <c r="C14" s="14"/>
      <c r="D14" s="86"/>
      <c r="E14" s="87"/>
      <c r="F14" s="87"/>
      <c r="G14" s="117"/>
      <c r="H14" s="15"/>
    </row>
    <row r="15" spans="1:8" ht="15.75" x14ac:dyDescent="0.25">
      <c r="A15" s="106" t="s">
        <v>120</v>
      </c>
      <c r="B15" s="13"/>
      <c r="C15" s="14"/>
      <c r="D15" s="86">
        <v>15</v>
      </c>
      <c r="E15" s="87">
        <v>2675667</v>
      </c>
      <c r="F15" s="87">
        <v>721072</v>
      </c>
      <c r="G15" s="117">
        <f>F15/E15</f>
        <v>0.2694924293643417</v>
      </c>
      <c r="H15" s="15"/>
    </row>
    <row r="16" spans="1:8" ht="15.75" x14ac:dyDescent="0.25">
      <c r="A16" s="106" t="s">
        <v>115</v>
      </c>
      <c r="B16" s="13"/>
      <c r="C16" s="14"/>
      <c r="D16" s="86"/>
      <c r="E16" s="87"/>
      <c r="F16" s="87"/>
      <c r="G16" s="117"/>
      <c r="H16" s="15"/>
    </row>
    <row r="17" spans="1:8" ht="15.75" x14ac:dyDescent="0.25">
      <c r="A17" s="106" t="s">
        <v>87</v>
      </c>
      <c r="B17" s="13"/>
      <c r="C17" s="14"/>
      <c r="D17" s="86">
        <v>1</v>
      </c>
      <c r="E17" s="87">
        <v>607502</v>
      </c>
      <c r="F17" s="87">
        <v>116253</v>
      </c>
      <c r="G17" s="117">
        <f>F17/E17</f>
        <v>0.19136233296351288</v>
      </c>
      <c r="H17" s="15"/>
    </row>
    <row r="18" spans="1:8" ht="15.75" x14ac:dyDescent="0.25">
      <c r="A18" s="83" t="s">
        <v>126</v>
      </c>
      <c r="B18" s="13"/>
      <c r="C18" s="14"/>
      <c r="D18" s="86"/>
      <c r="E18" s="87"/>
      <c r="F18" s="87"/>
      <c r="G18" s="117"/>
      <c r="H18" s="15"/>
    </row>
    <row r="19" spans="1:8" ht="15.75" x14ac:dyDescent="0.25">
      <c r="A19" s="106" t="s">
        <v>15</v>
      </c>
      <c r="B19" s="13"/>
      <c r="C19" s="14"/>
      <c r="D19" s="86">
        <v>3</v>
      </c>
      <c r="E19" s="87">
        <v>1186564</v>
      </c>
      <c r="F19" s="87">
        <v>355874</v>
      </c>
      <c r="G19" s="117">
        <f>F19/E19</f>
        <v>0.29991976833950801</v>
      </c>
      <c r="H19" s="15"/>
    </row>
    <row r="20" spans="1:8" ht="15.75" x14ac:dyDescent="0.25">
      <c r="A20" s="106" t="s">
        <v>63</v>
      </c>
      <c r="B20" s="13"/>
      <c r="C20" s="14"/>
      <c r="D20" s="86"/>
      <c r="E20" s="87"/>
      <c r="F20" s="87"/>
      <c r="G20" s="117"/>
      <c r="H20" s="15"/>
    </row>
    <row r="21" spans="1:8" ht="15.75" x14ac:dyDescent="0.25">
      <c r="A21" s="106" t="s">
        <v>109</v>
      </c>
      <c r="B21" s="13"/>
      <c r="C21" s="14"/>
      <c r="D21" s="86">
        <v>1</v>
      </c>
      <c r="E21" s="87">
        <v>114511</v>
      </c>
      <c r="F21" s="87">
        <v>27381</v>
      </c>
      <c r="G21" s="117">
        <f>F21/E21</f>
        <v>0.23911239968212661</v>
      </c>
      <c r="H21" s="15"/>
    </row>
    <row r="22" spans="1:8" ht="15.75" x14ac:dyDescent="0.25">
      <c r="A22" s="106" t="s">
        <v>138</v>
      </c>
      <c r="B22" s="13"/>
      <c r="C22" s="14"/>
      <c r="D22" s="86"/>
      <c r="E22" s="87"/>
      <c r="F22" s="87"/>
      <c r="G22" s="117"/>
      <c r="H22" s="15"/>
    </row>
    <row r="23" spans="1:8" ht="15.75" x14ac:dyDescent="0.25">
      <c r="A23" s="106" t="s">
        <v>128</v>
      </c>
      <c r="B23" s="13"/>
      <c r="C23" s="14"/>
      <c r="D23" s="86"/>
      <c r="E23" s="87"/>
      <c r="F23" s="87"/>
      <c r="G23" s="117"/>
      <c r="H23" s="15"/>
    </row>
    <row r="24" spans="1:8" ht="15.75" x14ac:dyDescent="0.25">
      <c r="A24" s="106" t="s">
        <v>18</v>
      </c>
      <c r="B24" s="13"/>
      <c r="C24" s="14"/>
      <c r="D24" s="86"/>
      <c r="E24" s="87"/>
      <c r="F24" s="87"/>
      <c r="G24" s="117"/>
      <c r="H24" s="15"/>
    </row>
    <row r="25" spans="1:8" ht="15.75" x14ac:dyDescent="0.25">
      <c r="A25" s="107" t="s">
        <v>20</v>
      </c>
      <c r="B25" s="13"/>
      <c r="C25" s="14"/>
      <c r="D25" s="86">
        <v>4</v>
      </c>
      <c r="E25" s="87">
        <v>885146</v>
      </c>
      <c r="F25" s="87">
        <v>240097</v>
      </c>
      <c r="G25" s="117">
        <f>F25/E25</f>
        <v>0.27125129639630075</v>
      </c>
      <c r="H25" s="15"/>
    </row>
    <row r="26" spans="1:8" ht="15.75" x14ac:dyDescent="0.25">
      <c r="A26" s="107" t="s">
        <v>21</v>
      </c>
      <c r="B26" s="13"/>
      <c r="C26" s="14"/>
      <c r="D26" s="86">
        <v>10</v>
      </c>
      <c r="E26" s="87">
        <v>138813</v>
      </c>
      <c r="F26" s="87">
        <v>138813</v>
      </c>
      <c r="G26" s="117">
        <f>F26/E26</f>
        <v>1</v>
      </c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117"/>
      <c r="H27" s="15"/>
    </row>
    <row r="28" spans="1:8" ht="15.75" x14ac:dyDescent="0.25">
      <c r="A28" s="83" t="s">
        <v>23</v>
      </c>
      <c r="B28" s="13"/>
      <c r="C28" s="14"/>
      <c r="D28" s="86"/>
      <c r="E28" s="87">
        <v>31550</v>
      </c>
      <c r="F28" s="87">
        <v>15200</v>
      </c>
      <c r="G28" s="117">
        <f t="shared" ref="G28:G34" si="0">F28/E28</f>
        <v>0.48177496038034867</v>
      </c>
      <c r="H28" s="15"/>
    </row>
    <row r="29" spans="1:8" ht="15.75" x14ac:dyDescent="0.25">
      <c r="A29" s="83" t="s">
        <v>24</v>
      </c>
      <c r="B29" s="13"/>
      <c r="C29" s="14"/>
      <c r="D29" s="86">
        <v>1</v>
      </c>
      <c r="E29" s="87">
        <v>69879</v>
      </c>
      <c r="F29" s="87">
        <v>27775</v>
      </c>
      <c r="G29" s="117">
        <f t="shared" si="0"/>
        <v>0.39747277436712031</v>
      </c>
      <c r="H29" s="15"/>
    </row>
    <row r="30" spans="1:8" ht="15.75" x14ac:dyDescent="0.25">
      <c r="A30" s="83" t="s">
        <v>73</v>
      </c>
      <c r="B30" s="13"/>
      <c r="C30" s="14"/>
      <c r="D30" s="86">
        <v>1</v>
      </c>
      <c r="E30" s="87">
        <v>63696</v>
      </c>
      <c r="F30" s="87">
        <v>28195</v>
      </c>
      <c r="G30" s="117">
        <f t="shared" si="0"/>
        <v>0.44264945993468979</v>
      </c>
      <c r="H30" s="15"/>
    </row>
    <row r="31" spans="1:8" ht="15.75" x14ac:dyDescent="0.25">
      <c r="A31" s="83" t="s">
        <v>88</v>
      </c>
      <c r="B31" s="13"/>
      <c r="C31" s="14"/>
      <c r="D31" s="86">
        <v>1</v>
      </c>
      <c r="E31" s="87">
        <v>131640</v>
      </c>
      <c r="F31" s="87">
        <v>41409.5</v>
      </c>
      <c r="G31" s="117">
        <f t="shared" si="0"/>
        <v>0.31456624126405347</v>
      </c>
      <c r="H31" s="15"/>
    </row>
    <row r="32" spans="1:8" ht="15.75" x14ac:dyDescent="0.25">
      <c r="A32" s="83" t="s">
        <v>122</v>
      </c>
      <c r="B32" s="13"/>
      <c r="C32" s="14"/>
      <c r="D32" s="86">
        <v>1</v>
      </c>
      <c r="E32" s="87">
        <v>173770</v>
      </c>
      <c r="F32" s="87">
        <v>39478</v>
      </c>
      <c r="G32" s="117">
        <f t="shared" si="0"/>
        <v>0.22718535995856592</v>
      </c>
      <c r="H32" s="15"/>
    </row>
    <row r="33" spans="1:8" ht="15.75" x14ac:dyDescent="0.25">
      <c r="A33" s="83" t="s">
        <v>27</v>
      </c>
      <c r="B33" s="13"/>
      <c r="C33" s="14"/>
      <c r="D33" s="86">
        <v>1</v>
      </c>
      <c r="E33" s="87">
        <v>360453</v>
      </c>
      <c r="F33" s="87">
        <v>81037.600000000006</v>
      </c>
      <c r="G33" s="117">
        <f t="shared" si="0"/>
        <v>0.22482154400157581</v>
      </c>
      <c r="H33" s="15"/>
    </row>
    <row r="34" spans="1:8" ht="15.75" x14ac:dyDescent="0.25">
      <c r="A34" s="83" t="s">
        <v>85</v>
      </c>
      <c r="B34" s="13"/>
      <c r="C34" s="14"/>
      <c r="D34" s="86">
        <v>3</v>
      </c>
      <c r="E34" s="87">
        <v>1770178</v>
      </c>
      <c r="F34" s="87">
        <v>165841</v>
      </c>
      <c r="G34" s="117">
        <f t="shared" si="0"/>
        <v>9.3686058690143029E-2</v>
      </c>
      <c r="H34" s="15"/>
    </row>
    <row r="35" spans="1:8" x14ac:dyDescent="0.2">
      <c r="A35" s="16" t="s">
        <v>28</v>
      </c>
      <c r="B35" s="13"/>
      <c r="C35" s="14"/>
      <c r="D35" s="90"/>
      <c r="E35" s="108">
        <v>18330</v>
      </c>
      <c r="F35" s="87">
        <v>3666</v>
      </c>
      <c r="G35" s="118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118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118"/>
      <c r="H37" s="15"/>
    </row>
    <row r="38" spans="1:8" x14ac:dyDescent="0.2">
      <c r="A38" s="17"/>
      <c r="B38" s="18"/>
      <c r="C38" s="14"/>
      <c r="D38" s="90"/>
      <c r="E38" s="109"/>
      <c r="F38" s="109"/>
      <c r="G38" s="118"/>
      <c r="H38" s="15"/>
    </row>
    <row r="39" spans="1:8" ht="15.75" x14ac:dyDescent="0.25">
      <c r="A39" s="19" t="s">
        <v>31</v>
      </c>
      <c r="B39" s="20"/>
      <c r="C39" s="21"/>
      <c r="D39" s="94">
        <f>SUM(D9:D38)</f>
        <v>46</v>
      </c>
      <c r="E39" s="95">
        <f>SUM(E9:E38)</f>
        <v>9698406</v>
      </c>
      <c r="F39" s="95">
        <f>SUM(F9:F38)</f>
        <v>2178926.1</v>
      </c>
      <c r="G39" s="119">
        <f>F39/E39</f>
        <v>0.22466847644860405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20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121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22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59</v>
      </c>
      <c r="E44" s="124">
        <v>7852128.7999999998</v>
      </c>
      <c r="F44" s="87">
        <v>375953.48</v>
      </c>
      <c r="G44" s="117">
        <f>1-(+F44/E44)</f>
        <v>0.95212082104409701</v>
      </c>
      <c r="H44" s="15"/>
    </row>
    <row r="45" spans="1:8" ht="15.75" x14ac:dyDescent="0.25">
      <c r="A45" s="27" t="s">
        <v>37</v>
      </c>
      <c r="B45" s="28"/>
      <c r="C45" s="14"/>
      <c r="D45" s="86">
        <v>5</v>
      </c>
      <c r="E45" s="124">
        <v>1172650.73</v>
      </c>
      <c r="F45" s="87">
        <v>153421.57999999999</v>
      </c>
      <c r="G45" s="117">
        <f>1-(+F45/E45)</f>
        <v>0.86916685755186451</v>
      </c>
      <c r="H45" s="15"/>
    </row>
    <row r="46" spans="1:8" ht="15.75" x14ac:dyDescent="0.25">
      <c r="A46" s="27" t="s">
        <v>38</v>
      </c>
      <c r="B46" s="28"/>
      <c r="C46" s="14"/>
      <c r="D46" s="86">
        <v>122</v>
      </c>
      <c r="E46" s="124">
        <v>6739825</v>
      </c>
      <c r="F46" s="87">
        <v>438833.66</v>
      </c>
      <c r="G46" s="117">
        <f>1-(+F46/E46)</f>
        <v>0.9348894578123319</v>
      </c>
      <c r="H46" s="15"/>
    </row>
    <row r="47" spans="1:8" ht="15.75" x14ac:dyDescent="0.25">
      <c r="A47" s="27" t="s">
        <v>39</v>
      </c>
      <c r="B47" s="28"/>
      <c r="C47" s="14"/>
      <c r="D47" s="86">
        <v>6</v>
      </c>
      <c r="E47" s="124">
        <v>2414275.25</v>
      </c>
      <c r="F47" s="87">
        <v>166338.5</v>
      </c>
      <c r="G47" s="117">
        <f>1-(+F47/E47)</f>
        <v>0.93110209782418141</v>
      </c>
      <c r="H47" s="15"/>
    </row>
    <row r="48" spans="1:8" ht="15.75" x14ac:dyDescent="0.25">
      <c r="A48" s="27" t="s">
        <v>40</v>
      </c>
      <c r="B48" s="28"/>
      <c r="C48" s="14"/>
      <c r="D48" s="86">
        <v>92</v>
      </c>
      <c r="E48" s="124">
        <v>13265844.1</v>
      </c>
      <c r="F48" s="87">
        <v>928950.87</v>
      </c>
      <c r="G48" s="117">
        <f t="shared" ref="G48:G54" si="1">1-(+F48/E48)</f>
        <v>0.92997423586487049</v>
      </c>
      <c r="H48" s="15"/>
    </row>
    <row r="49" spans="1:8" ht="15.75" x14ac:dyDescent="0.25">
      <c r="A49" s="27" t="s">
        <v>41</v>
      </c>
      <c r="B49" s="28"/>
      <c r="C49" s="14"/>
      <c r="D49" s="86">
        <v>6</v>
      </c>
      <c r="E49" s="124">
        <v>3831865</v>
      </c>
      <c r="F49" s="87">
        <v>144358</v>
      </c>
      <c r="G49" s="117">
        <f t="shared" si="1"/>
        <v>0.96232696089241143</v>
      </c>
      <c r="H49" s="15"/>
    </row>
    <row r="50" spans="1:8" ht="15.75" x14ac:dyDescent="0.25">
      <c r="A50" s="27" t="s">
        <v>42</v>
      </c>
      <c r="B50" s="28"/>
      <c r="C50" s="14"/>
      <c r="D50" s="86">
        <v>17</v>
      </c>
      <c r="E50" s="124">
        <v>937370</v>
      </c>
      <c r="F50" s="87">
        <v>100174.14</v>
      </c>
      <c r="G50" s="117">
        <f t="shared" si="1"/>
        <v>0.89313276507675732</v>
      </c>
      <c r="H50" s="15"/>
    </row>
    <row r="51" spans="1:8" ht="15.75" x14ac:dyDescent="0.25">
      <c r="A51" s="27" t="s">
        <v>43</v>
      </c>
      <c r="B51" s="28"/>
      <c r="C51" s="14"/>
      <c r="D51" s="86"/>
      <c r="E51" s="124"/>
      <c r="F51" s="87"/>
      <c r="G51" s="117"/>
      <c r="H51" s="15"/>
    </row>
    <row r="52" spans="1:8" ht="15.75" x14ac:dyDescent="0.25">
      <c r="A52" s="54" t="s">
        <v>44</v>
      </c>
      <c r="B52" s="28"/>
      <c r="C52" s="14"/>
      <c r="D52" s="86">
        <v>4</v>
      </c>
      <c r="E52" s="124">
        <v>420375</v>
      </c>
      <c r="F52" s="87">
        <v>-3725</v>
      </c>
      <c r="G52" s="117">
        <f t="shared" si="1"/>
        <v>1.0088611358905739</v>
      </c>
      <c r="H52" s="15"/>
    </row>
    <row r="53" spans="1:8" ht="15.75" x14ac:dyDescent="0.25">
      <c r="A53" s="55" t="s">
        <v>64</v>
      </c>
      <c r="B53" s="28"/>
      <c r="C53" s="14"/>
      <c r="D53" s="86"/>
      <c r="E53" s="124"/>
      <c r="F53" s="87"/>
      <c r="G53" s="117"/>
      <c r="H53" s="15"/>
    </row>
    <row r="54" spans="1:8" ht="15.75" x14ac:dyDescent="0.25">
      <c r="A54" s="27" t="s">
        <v>110</v>
      </c>
      <c r="B54" s="28"/>
      <c r="C54" s="14"/>
      <c r="D54" s="86">
        <v>1040</v>
      </c>
      <c r="E54" s="124">
        <v>68703688.310000002</v>
      </c>
      <c r="F54" s="87">
        <v>8048835.5700000003</v>
      </c>
      <c r="G54" s="117">
        <f t="shared" si="1"/>
        <v>0.88284711100687052</v>
      </c>
      <c r="H54" s="15"/>
    </row>
    <row r="55" spans="1:8" ht="15.75" x14ac:dyDescent="0.25">
      <c r="A55" s="84" t="s">
        <v>111</v>
      </c>
      <c r="B55" s="30"/>
      <c r="C55" s="14"/>
      <c r="D55" s="86"/>
      <c r="E55" s="87"/>
      <c r="F55" s="87"/>
      <c r="G55" s="117"/>
      <c r="H55" s="15"/>
    </row>
    <row r="56" spans="1:8" ht="15.75" x14ac:dyDescent="0.25">
      <c r="A56" s="56"/>
      <c r="B56" s="30"/>
      <c r="C56" s="14"/>
      <c r="D56" s="86"/>
      <c r="E56" s="87"/>
      <c r="F56" s="87"/>
      <c r="G56" s="117"/>
      <c r="H56" s="15"/>
    </row>
    <row r="57" spans="1:8" x14ac:dyDescent="0.2">
      <c r="A57" s="16" t="s">
        <v>45</v>
      </c>
      <c r="B57" s="30"/>
      <c r="C57" s="14"/>
      <c r="D57" s="90"/>
      <c r="E57" s="109"/>
      <c r="F57" s="87"/>
      <c r="G57" s="118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118"/>
      <c r="H58" s="15"/>
    </row>
    <row r="59" spans="1:8" x14ac:dyDescent="0.2">
      <c r="A59" s="16" t="s">
        <v>47</v>
      </c>
      <c r="B59" s="28"/>
      <c r="C59" s="14"/>
      <c r="D59" s="90"/>
      <c r="E59" s="108"/>
      <c r="F59" s="87"/>
      <c r="G59" s="118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118"/>
      <c r="H60" s="15"/>
    </row>
    <row r="61" spans="1:8" ht="15.75" x14ac:dyDescent="0.25">
      <c r="A61" s="32"/>
      <c r="B61" s="18"/>
      <c r="C61" s="14"/>
      <c r="D61" s="90"/>
      <c r="E61" s="93"/>
      <c r="F61" s="93"/>
      <c r="G61" s="118"/>
      <c r="H61" s="2"/>
    </row>
    <row r="62" spans="1:8" ht="15.75" x14ac:dyDescent="0.25">
      <c r="A62" s="20" t="s">
        <v>48</v>
      </c>
      <c r="B62" s="20"/>
      <c r="C62" s="21"/>
      <c r="D62" s="94">
        <f>SUM(D44:D58)</f>
        <v>1351</v>
      </c>
      <c r="E62" s="95">
        <f>SUM(E44:E61)</f>
        <v>105338022.19</v>
      </c>
      <c r="F62" s="95">
        <f>SUM(F44:F61)</f>
        <v>10353140.800000001</v>
      </c>
      <c r="G62" s="123">
        <f>1-(+F62/E62)</f>
        <v>0.90171506370865917</v>
      </c>
      <c r="H62" s="2"/>
    </row>
    <row r="63" spans="1:8" x14ac:dyDescent="0.2">
      <c r="A63" s="33"/>
      <c r="B63" s="33"/>
      <c r="C63" s="33"/>
      <c r="D63" s="104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36"/>
      <c r="E64" s="36"/>
      <c r="F64" s="37">
        <f>F62+F39</f>
        <v>12532066.9</v>
      </c>
      <c r="G64" s="36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90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112"/>
      <c r="F9" s="87"/>
      <c r="G9" s="117"/>
      <c r="H9" s="15"/>
    </row>
    <row r="10" spans="1:8" ht="15.75" x14ac:dyDescent="0.25">
      <c r="A10" s="106" t="s">
        <v>11</v>
      </c>
      <c r="B10" s="13"/>
      <c r="C10" s="14"/>
      <c r="D10" s="86">
        <v>3</v>
      </c>
      <c r="E10" s="112">
        <v>336550</v>
      </c>
      <c r="F10" s="87">
        <v>123246.5</v>
      </c>
      <c r="G10" s="117">
        <f>F10/E10</f>
        <v>0.36620561580745803</v>
      </c>
      <c r="H10" s="15"/>
    </row>
    <row r="11" spans="1:8" ht="15.75" x14ac:dyDescent="0.25">
      <c r="A11" s="106" t="s">
        <v>80</v>
      </c>
      <c r="B11" s="13"/>
      <c r="C11" s="14"/>
      <c r="D11" s="86"/>
      <c r="E11" s="112"/>
      <c r="F11" s="87"/>
      <c r="G11" s="117"/>
      <c r="H11" s="15"/>
    </row>
    <row r="12" spans="1:8" ht="15.75" x14ac:dyDescent="0.25">
      <c r="A12" s="106" t="s">
        <v>25</v>
      </c>
      <c r="B12" s="13"/>
      <c r="C12" s="14"/>
      <c r="D12" s="86"/>
      <c r="E12" s="112"/>
      <c r="F12" s="87"/>
      <c r="G12" s="117"/>
      <c r="H12" s="15"/>
    </row>
    <row r="13" spans="1:8" ht="15.75" x14ac:dyDescent="0.25">
      <c r="A13" s="106" t="s">
        <v>81</v>
      </c>
      <c r="B13" s="13"/>
      <c r="C13" s="14"/>
      <c r="D13" s="86">
        <v>9</v>
      </c>
      <c r="E13" s="112">
        <v>993972</v>
      </c>
      <c r="F13" s="87">
        <v>167771</v>
      </c>
      <c r="G13" s="117">
        <f t="shared" ref="G13:G18" si="0">F13/E13</f>
        <v>0.16878845681769708</v>
      </c>
      <c r="H13" s="15"/>
    </row>
    <row r="14" spans="1:8" ht="15.75" x14ac:dyDescent="0.25">
      <c r="A14" s="106" t="s">
        <v>136</v>
      </c>
      <c r="B14" s="13"/>
      <c r="C14" s="14"/>
      <c r="D14" s="86"/>
      <c r="E14" s="112"/>
      <c r="F14" s="87"/>
      <c r="G14" s="117"/>
      <c r="H14" s="15"/>
    </row>
    <row r="15" spans="1:8" ht="15.75" x14ac:dyDescent="0.25">
      <c r="A15" s="106" t="s">
        <v>125</v>
      </c>
      <c r="B15" s="13"/>
      <c r="C15" s="14"/>
      <c r="D15" s="86">
        <v>1</v>
      </c>
      <c r="E15" s="112">
        <v>154739</v>
      </c>
      <c r="F15" s="87">
        <v>28555.5</v>
      </c>
      <c r="G15" s="117">
        <f t="shared" si="0"/>
        <v>0.18453977342492842</v>
      </c>
      <c r="H15" s="15"/>
    </row>
    <row r="16" spans="1:8" ht="15.75" x14ac:dyDescent="0.25">
      <c r="A16" s="106" t="s">
        <v>134</v>
      </c>
      <c r="B16" s="13"/>
      <c r="C16" s="14"/>
      <c r="D16" s="86"/>
      <c r="E16" s="112"/>
      <c r="F16" s="87"/>
      <c r="G16" s="117"/>
      <c r="H16" s="15"/>
    </row>
    <row r="17" spans="1:8" ht="15.75" x14ac:dyDescent="0.25">
      <c r="A17" s="106" t="s">
        <v>59</v>
      </c>
      <c r="B17" s="13"/>
      <c r="C17" s="14"/>
      <c r="D17" s="86"/>
      <c r="E17" s="112"/>
      <c r="F17" s="87"/>
      <c r="G17" s="117"/>
      <c r="H17" s="15"/>
    </row>
    <row r="18" spans="1:8" ht="15.75" x14ac:dyDescent="0.25">
      <c r="A18" s="106" t="s">
        <v>14</v>
      </c>
      <c r="B18" s="13"/>
      <c r="C18" s="14"/>
      <c r="D18" s="86">
        <v>1</v>
      </c>
      <c r="E18" s="112">
        <v>342886</v>
      </c>
      <c r="F18" s="87">
        <v>78818.5</v>
      </c>
      <c r="G18" s="117">
        <f t="shared" si="0"/>
        <v>0.22986794444800895</v>
      </c>
      <c r="H18" s="15"/>
    </row>
    <row r="19" spans="1:8" ht="15.75" x14ac:dyDescent="0.25">
      <c r="A19" s="106" t="s">
        <v>15</v>
      </c>
      <c r="B19" s="13"/>
      <c r="C19" s="14"/>
      <c r="D19" s="86"/>
      <c r="E19" s="112"/>
      <c r="F19" s="87"/>
      <c r="G19" s="117"/>
      <c r="H19" s="15"/>
    </row>
    <row r="20" spans="1:8" ht="15.75" x14ac:dyDescent="0.25">
      <c r="A20" s="83" t="s">
        <v>142</v>
      </c>
      <c r="B20" s="13"/>
      <c r="C20" s="14"/>
      <c r="D20" s="86"/>
      <c r="E20" s="112"/>
      <c r="F20" s="87"/>
      <c r="G20" s="117"/>
      <c r="H20" s="15"/>
    </row>
    <row r="21" spans="1:8" ht="15.75" x14ac:dyDescent="0.25">
      <c r="A21" s="106" t="s">
        <v>82</v>
      </c>
      <c r="B21" s="13"/>
      <c r="C21" s="14"/>
      <c r="D21" s="86"/>
      <c r="E21" s="112"/>
      <c r="F21" s="87"/>
      <c r="G21" s="117"/>
      <c r="H21" s="15"/>
    </row>
    <row r="22" spans="1:8" ht="15.75" x14ac:dyDescent="0.25">
      <c r="A22" s="106" t="s">
        <v>109</v>
      </c>
      <c r="B22" s="13"/>
      <c r="C22" s="14"/>
      <c r="D22" s="86">
        <v>1</v>
      </c>
      <c r="E22" s="112">
        <v>31061</v>
      </c>
      <c r="F22" s="87">
        <v>13091</v>
      </c>
      <c r="G22" s="117">
        <f>F22/E22</f>
        <v>0.42146099610443966</v>
      </c>
      <c r="H22" s="15"/>
    </row>
    <row r="23" spans="1:8" ht="15.75" x14ac:dyDescent="0.25">
      <c r="A23" s="106" t="s">
        <v>78</v>
      </c>
      <c r="B23" s="13"/>
      <c r="C23" s="14"/>
      <c r="D23" s="86">
        <v>1</v>
      </c>
      <c r="E23" s="112">
        <v>24987</v>
      </c>
      <c r="F23" s="87">
        <v>11894</v>
      </c>
      <c r="G23" s="117">
        <f>F23/E23</f>
        <v>0.47600752391243445</v>
      </c>
      <c r="H23" s="15"/>
    </row>
    <row r="24" spans="1:8" ht="15.75" x14ac:dyDescent="0.25">
      <c r="A24" s="106" t="s">
        <v>83</v>
      </c>
      <c r="B24" s="13"/>
      <c r="C24" s="14"/>
      <c r="D24" s="86"/>
      <c r="E24" s="112"/>
      <c r="F24" s="87"/>
      <c r="G24" s="117"/>
      <c r="H24" s="15"/>
    </row>
    <row r="25" spans="1:8" ht="15.75" x14ac:dyDescent="0.25">
      <c r="A25" s="107" t="s">
        <v>20</v>
      </c>
      <c r="B25" s="13"/>
      <c r="C25" s="14"/>
      <c r="D25" s="86">
        <v>1</v>
      </c>
      <c r="E25" s="112">
        <v>26155</v>
      </c>
      <c r="F25" s="87">
        <v>6442</v>
      </c>
      <c r="G25" s="117">
        <f>F25/E25</f>
        <v>0.24630089848977252</v>
      </c>
      <c r="H25" s="15"/>
    </row>
    <row r="26" spans="1:8" ht="15.75" x14ac:dyDescent="0.25">
      <c r="A26" s="107" t="s">
        <v>21</v>
      </c>
      <c r="B26" s="13"/>
      <c r="C26" s="14"/>
      <c r="D26" s="86"/>
      <c r="E26" s="112"/>
      <c r="F26" s="87"/>
      <c r="G26" s="117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117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117"/>
      <c r="H28" s="15"/>
    </row>
    <row r="29" spans="1:8" ht="15.75" x14ac:dyDescent="0.25">
      <c r="A29" s="83" t="s">
        <v>24</v>
      </c>
      <c r="B29" s="13"/>
      <c r="C29" s="14"/>
      <c r="D29" s="86"/>
      <c r="E29" s="87"/>
      <c r="F29" s="87"/>
      <c r="G29" s="117"/>
      <c r="H29" s="15"/>
    </row>
    <row r="30" spans="1:8" ht="15.75" x14ac:dyDescent="0.25">
      <c r="A30" s="83" t="s">
        <v>117</v>
      </c>
      <c r="B30" s="13"/>
      <c r="C30" s="14"/>
      <c r="D30" s="86">
        <v>1</v>
      </c>
      <c r="E30" s="87">
        <v>204641</v>
      </c>
      <c r="F30" s="87">
        <v>95521</v>
      </c>
      <c r="G30" s="117">
        <f>F30/E30</f>
        <v>0.46677352045777726</v>
      </c>
      <c r="H30" s="15"/>
    </row>
    <row r="31" spans="1:8" ht="15.75" x14ac:dyDescent="0.25">
      <c r="A31" s="83" t="s">
        <v>84</v>
      </c>
      <c r="B31" s="13"/>
      <c r="C31" s="14"/>
      <c r="D31" s="86"/>
      <c r="E31" s="87"/>
      <c r="F31" s="87"/>
      <c r="G31" s="117"/>
      <c r="H31" s="15"/>
    </row>
    <row r="32" spans="1:8" ht="15.75" x14ac:dyDescent="0.25">
      <c r="A32" s="83" t="s">
        <v>150</v>
      </c>
      <c r="B32" s="13"/>
      <c r="C32" s="14"/>
      <c r="D32" s="86">
        <v>1</v>
      </c>
      <c r="E32" s="87">
        <v>81979</v>
      </c>
      <c r="F32" s="87">
        <v>40342.5</v>
      </c>
      <c r="G32" s="117">
        <f>F32/E32</f>
        <v>0.49210773490772025</v>
      </c>
      <c r="H32" s="15"/>
    </row>
    <row r="33" spans="1:8" ht="15.75" x14ac:dyDescent="0.25">
      <c r="A33" s="83" t="s">
        <v>27</v>
      </c>
      <c r="B33" s="13"/>
      <c r="C33" s="14"/>
      <c r="D33" s="86"/>
      <c r="E33" s="87"/>
      <c r="F33" s="87"/>
      <c r="G33" s="117"/>
      <c r="H33" s="15"/>
    </row>
    <row r="34" spans="1:8" ht="15.75" x14ac:dyDescent="0.25">
      <c r="A34" s="83" t="s">
        <v>85</v>
      </c>
      <c r="B34" s="13"/>
      <c r="C34" s="14"/>
      <c r="D34" s="86">
        <v>2</v>
      </c>
      <c r="E34" s="87">
        <v>511654</v>
      </c>
      <c r="F34" s="87">
        <v>51422</v>
      </c>
      <c r="G34" s="117">
        <f>F34/E34</f>
        <v>0.10050151078658624</v>
      </c>
      <c r="H34" s="15"/>
    </row>
    <row r="35" spans="1:8" x14ac:dyDescent="0.2">
      <c r="A35" s="16" t="s">
        <v>28</v>
      </c>
      <c r="B35" s="13"/>
      <c r="C35" s="14"/>
      <c r="D35" s="90"/>
      <c r="E35" s="108"/>
      <c r="F35" s="87"/>
      <c r="G35" s="118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118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118"/>
      <c r="H37" s="15"/>
    </row>
    <row r="38" spans="1:8" x14ac:dyDescent="0.2">
      <c r="A38" s="17"/>
      <c r="B38" s="18"/>
      <c r="C38" s="14"/>
      <c r="D38" s="90"/>
      <c r="E38" s="109"/>
      <c r="F38" s="109"/>
      <c r="G38" s="118"/>
      <c r="H38" s="15"/>
    </row>
    <row r="39" spans="1:8" ht="15.75" x14ac:dyDescent="0.25">
      <c r="A39" s="19" t="s">
        <v>31</v>
      </c>
      <c r="B39" s="20"/>
      <c r="C39" s="21"/>
      <c r="D39" s="94">
        <f>SUM(D9:D38)</f>
        <v>21</v>
      </c>
      <c r="E39" s="95">
        <f>SUM(E9:E38)</f>
        <v>2708624</v>
      </c>
      <c r="F39" s="95">
        <f>SUM(F9:F38)</f>
        <v>617104</v>
      </c>
      <c r="G39" s="119">
        <f>F39/E39</f>
        <v>0.2278293332703247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20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121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22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19</v>
      </c>
      <c r="E44" s="87">
        <v>2455455.35</v>
      </c>
      <c r="F44" s="87">
        <v>93562.46</v>
      </c>
      <c r="G44" s="117">
        <f>1-(+F44/E44)</f>
        <v>0.96189608579117514</v>
      </c>
      <c r="H44" s="15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117"/>
      <c r="H45" s="15"/>
    </row>
    <row r="46" spans="1:8" ht="15.75" x14ac:dyDescent="0.25">
      <c r="A46" s="27" t="s">
        <v>38</v>
      </c>
      <c r="B46" s="28"/>
      <c r="C46" s="14"/>
      <c r="D46" s="86">
        <v>120</v>
      </c>
      <c r="E46" s="87">
        <v>6369401.25</v>
      </c>
      <c r="F46" s="87">
        <v>504068.69</v>
      </c>
      <c r="G46" s="117">
        <f t="shared" ref="G46:G52" si="1">1-(+F46/E46)</f>
        <v>0.92086089881682365</v>
      </c>
      <c r="H46" s="15"/>
    </row>
    <row r="47" spans="1:8" ht="15.75" x14ac:dyDescent="0.25">
      <c r="A47" s="27" t="s">
        <v>39</v>
      </c>
      <c r="B47" s="28"/>
      <c r="C47" s="14"/>
      <c r="D47" s="86">
        <v>32</v>
      </c>
      <c r="E47" s="87">
        <v>2200419</v>
      </c>
      <c r="F47" s="87">
        <v>177428.5</v>
      </c>
      <c r="G47" s="117">
        <f t="shared" si="1"/>
        <v>0.91936603892258706</v>
      </c>
      <c r="H47" s="15"/>
    </row>
    <row r="48" spans="1:8" ht="15.75" x14ac:dyDescent="0.25">
      <c r="A48" s="27" t="s">
        <v>40</v>
      </c>
      <c r="B48" s="28"/>
      <c r="C48" s="14"/>
      <c r="D48" s="86">
        <v>87</v>
      </c>
      <c r="E48" s="87">
        <v>6855696</v>
      </c>
      <c r="F48" s="87">
        <v>606180.35</v>
      </c>
      <c r="G48" s="117">
        <f t="shared" si="1"/>
        <v>0.91158004234726864</v>
      </c>
      <c r="H48" s="15"/>
    </row>
    <row r="49" spans="1:8" ht="15.75" x14ac:dyDescent="0.25">
      <c r="A49" s="27" t="s">
        <v>41</v>
      </c>
      <c r="B49" s="28"/>
      <c r="C49" s="14"/>
      <c r="D49" s="86">
        <v>6</v>
      </c>
      <c r="E49" s="87">
        <v>695855</v>
      </c>
      <c r="F49" s="87">
        <v>28374</v>
      </c>
      <c r="G49" s="117">
        <f t="shared" si="1"/>
        <v>0.95922426367562208</v>
      </c>
      <c r="H49" s="15"/>
    </row>
    <row r="50" spans="1:8" ht="15.75" x14ac:dyDescent="0.25">
      <c r="A50" s="27" t="s">
        <v>42</v>
      </c>
      <c r="B50" s="28"/>
      <c r="C50" s="14"/>
      <c r="D50" s="86">
        <v>6</v>
      </c>
      <c r="E50" s="87">
        <v>1136270</v>
      </c>
      <c r="F50" s="87">
        <v>117990</v>
      </c>
      <c r="G50" s="117">
        <f t="shared" si="1"/>
        <v>0.89616024360407298</v>
      </c>
      <c r="H50" s="15"/>
    </row>
    <row r="51" spans="1:8" ht="15.75" x14ac:dyDescent="0.25">
      <c r="A51" s="27" t="s">
        <v>43</v>
      </c>
      <c r="B51" s="28"/>
      <c r="C51" s="14"/>
      <c r="D51" s="86">
        <v>1</v>
      </c>
      <c r="E51" s="87">
        <v>110110</v>
      </c>
      <c r="F51" s="87">
        <v>8940</v>
      </c>
      <c r="G51" s="117">
        <f t="shared" si="1"/>
        <v>0.91880846426300966</v>
      </c>
      <c r="H51" s="15"/>
    </row>
    <row r="52" spans="1:8" ht="15.75" x14ac:dyDescent="0.25">
      <c r="A52" s="54" t="s">
        <v>44</v>
      </c>
      <c r="B52" s="28"/>
      <c r="C52" s="14"/>
      <c r="D52" s="86">
        <v>1</v>
      </c>
      <c r="E52" s="87">
        <v>272575</v>
      </c>
      <c r="F52" s="87">
        <v>16350</v>
      </c>
      <c r="G52" s="117">
        <f t="shared" si="1"/>
        <v>0.94001650921764657</v>
      </c>
      <c r="H52" s="15"/>
    </row>
    <row r="53" spans="1:8" ht="15.75" x14ac:dyDescent="0.25">
      <c r="A53" s="55" t="s">
        <v>64</v>
      </c>
      <c r="B53" s="28"/>
      <c r="C53" s="14"/>
      <c r="D53" s="86"/>
      <c r="E53" s="87"/>
      <c r="F53" s="87"/>
      <c r="G53" s="117"/>
      <c r="H53" s="15"/>
    </row>
    <row r="54" spans="1:8" ht="15.75" x14ac:dyDescent="0.25">
      <c r="A54" s="27" t="s">
        <v>110</v>
      </c>
      <c r="B54" s="28"/>
      <c r="C54" s="14"/>
      <c r="D54" s="86">
        <v>589</v>
      </c>
      <c r="E54" s="87">
        <v>30140934.84</v>
      </c>
      <c r="F54" s="87">
        <v>3464560.9</v>
      </c>
      <c r="G54" s="117">
        <f>1-(+F54/E54)</f>
        <v>0.88505463024318065</v>
      </c>
      <c r="H54" s="15"/>
    </row>
    <row r="55" spans="1:8" ht="15.75" x14ac:dyDescent="0.25">
      <c r="A55" s="84" t="s">
        <v>111</v>
      </c>
      <c r="B55" s="30"/>
      <c r="C55" s="14"/>
      <c r="D55" s="86"/>
      <c r="E55" s="87"/>
      <c r="F55" s="87"/>
      <c r="G55" s="117"/>
      <c r="H55" s="15"/>
    </row>
    <row r="56" spans="1:8" x14ac:dyDescent="0.2">
      <c r="A56" s="16" t="s">
        <v>45</v>
      </c>
      <c r="B56" s="30"/>
      <c r="C56" s="14"/>
      <c r="D56" s="90"/>
      <c r="E56" s="109"/>
      <c r="F56" s="87"/>
      <c r="G56" s="118"/>
      <c r="H56" s="15"/>
    </row>
    <row r="57" spans="1:8" x14ac:dyDescent="0.2">
      <c r="A57" s="16" t="s">
        <v>46</v>
      </c>
      <c r="B57" s="28"/>
      <c r="C57" s="14"/>
      <c r="D57" s="90"/>
      <c r="E57" s="109"/>
      <c r="F57" s="87"/>
      <c r="G57" s="118"/>
      <c r="H57" s="15"/>
    </row>
    <row r="58" spans="1:8" x14ac:dyDescent="0.2">
      <c r="A58" s="16" t="s">
        <v>47</v>
      </c>
      <c r="B58" s="28"/>
      <c r="C58" s="14"/>
      <c r="D58" s="90"/>
      <c r="E58" s="108"/>
      <c r="F58" s="87"/>
      <c r="G58" s="118"/>
      <c r="H58" s="15"/>
    </row>
    <row r="59" spans="1:8" x14ac:dyDescent="0.2">
      <c r="A59" s="16" t="s">
        <v>30</v>
      </c>
      <c r="B59" s="28"/>
      <c r="C59" s="21"/>
      <c r="D59" s="90"/>
      <c r="E59" s="108"/>
      <c r="F59" s="87"/>
      <c r="G59" s="118"/>
      <c r="H59" s="15"/>
    </row>
    <row r="60" spans="1:8" ht="15.75" x14ac:dyDescent="0.25">
      <c r="A60" s="32"/>
      <c r="B60" s="18"/>
      <c r="C60" s="33"/>
      <c r="D60" s="90"/>
      <c r="E60" s="93"/>
      <c r="F60" s="93"/>
      <c r="G60" s="118"/>
      <c r="H60" s="2"/>
    </row>
    <row r="61" spans="1:8" ht="18" x14ac:dyDescent="0.25">
      <c r="A61" s="20" t="s">
        <v>48</v>
      </c>
      <c r="B61" s="20"/>
      <c r="C61" s="36"/>
      <c r="D61" s="94">
        <f>SUM(D44:D57)</f>
        <v>861</v>
      </c>
      <c r="E61" s="95">
        <f>SUM(E44:E60)</f>
        <v>50236716.439999998</v>
      </c>
      <c r="F61" s="95">
        <f>SUM(F44:F60)</f>
        <v>5017454.9000000004</v>
      </c>
      <c r="G61" s="123">
        <f>1-(+F61/E61)</f>
        <v>0.90012374901149095</v>
      </c>
      <c r="H61" s="2"/>
    </row>
    <row r="62" spans="1:8" ht="18" x14ac:dyDescent="0.25">
      <c r="A62" s="38"/>
      <c r="B62" s="39"/>
      <c r="C62" s="39"/>
      <c r="D62" s="104"/>
      <c r="E62" s="105"/>
      <c r="F62" s="34"/>
      <c r="G62" s="34"/>
      <c r="H62" s="2"/>
    </row>
    <row r="63" spans="1:8" ht="18" x14ac:dyDescent="0.25">
      <c r="A63" s="35" t="s">
        <v>49</v>
      </c>
      <c r="B63" s="40"/>
      <c r="C63" s="40"/>
      <c r="D63" s="36"/>
      <c r="E63" s="36"/>
      <c r="F63" s="37">
        <f>F61+F39</f>
        <v>5634558.9000000004</v>
      </c>
      <c r="G63" s="36"/>
      <c r="H63" s="2"/>
    </row>
    <row r="64" spans="1:8" ht="18" x14ac:dyDescent="0.25">
      <c r="A64" s="35"/>
      <c r="B64" s="40"/>
      <c r="C64" s="40"/>
      <c r="D64" s="36"/>
      <c r="E64" s="36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8" x14ac:dyDescent="0.25">
      <c r="A67" s="4"/>
      <c r="B67" s="39"/>
      <c r="C67" s="39"/>
      <c r="D67" s="39"/>
      <c r="E67" s="39"/>
      <c r="F67" s="37"/>
      <c r="G67" s="39"/>
      <c r="H67" s="2"/>
    </row>
    <row r="68" spans="1:8" x14ac:dyDescent="0.2">
      <c r="A68" s="42" t="s">
        <v>53</v>
      </c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8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91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x14ac:dyDescent="0.25">
      <c r="A11" s="106" t="s">
        <v>76</v>
      </c>
      <c r="B11" s="13"/>
      <c r="C11" s="14"/>
      <c r="D11" s="86"/>
      <c r="E11" s="87"/>
      <c r="F11" s="87"/>
      <c r="G11" s="88"/>
      <c r="H11" s="15"/>
    </row>
    <row r="12" spans="1:8" ht="15.75" x14ac:dyDescent="0.25">
      <c r="A12" s="106" t="s">
        <v>12</v>
      </c>
      <c r="B12" s="13"/>
      <c r="C12" s="14"/>
      <c r="D12" s="86"/>
      <c r="E12" s="87"/>
      <c r="F12" s="87"/>
      <c r="G12" s="88"/>
      <c r="H12" s="15"/>
    </row>
    <row r="13" spans="1:8" ht="15.75" x14ac:dyDescent="0.25">
      <c r="A13" s="106" t="s">
        <v>128</v>
      </c>
      <c r="B13" s="13"/>
      <c r="C13" s="14"/>
      <c r="D13" s="86"/>
      <c r="E13" s="87"/>
      <c r="F13" s="87"/>
      <c r="G13" s="88"/>
      <c r="H13" s="15"/>
    </row>
    <row r="14" spans="1:8" ht="15.75" x14ac:dyDescent="0.25">
      <c r="A14" s="106" t="s">
        <v>108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61</v>
      </c>
      <c r="B15" s="13"/>
      <c r="C15" s="14"/>
      <c r="D15" s="86"/>
      <c r="E15" s="87"/>
      <c r="F15" s="87"/>
      <c r="G15" s="88"/>
      <c r="H15" s="15"/>
    </row>
    <row r="16" spans="1:8" ht="15.75" x14ac:dyDescent="0.25">
      <c r="A16" s="106" t="s">
        <v>77</v>
      </c>
      <c r="B16" s="13"/>
      <c r="C16" s="14"/>
      <c r="D16" s="86"/>
      <c r="E16" s="87"/>
      <c r="F16" s="87"/>
      <c r="G16" s="88"/>
      <c r="H16" s="15"/>
    </row>
    <row r="17" spans="1:8" ht="15.75" x14ac:dyDescent="0.25">
      <c r="A17" s="106" t="s">
        <v>25</v>
      </c>
      <c r="B17" s="13"/>
      <c r="C17" s="14"/>
      <c r="D17" s="86">
        <v>1</v>
      </c>
      <c r="E17" s="87">
        <v>145476</v>
      </c>
      <c r="F17" s="87">
        <v>58135</v>
      </c>
      <c r="G17" s="88">
        <f>F17/E17</f>
        <v>0.39961918117077733</v>
      </c>
      <c r="H17" s="15"/>
    </row>
    <row r="18" spans="1:8" ht="15.75" x14ac:dyDescent="0.25">
      <c r="A18" s="106" t="s">
        <v>14</v>
      </c>
      <c r="B18" s="13"/>
      <c r="C18" s="14"/>
      <c r="D18" s="86">
        <v>1</v>
      </c>
      <c r="E18" s="87">
        <v>162636</v>
      </c>
      <c r="F18" s="87">
        <v>73473.5</v>
      </c>
      <c r="G18" s="88">
        <f>F18/E18</f>
        <v>0.45176652155734276</v>
      </c>
      <c r="H18" s="15"/>
    </row>
    <row r="19" spans="1:8" ht="15.75" x14ac:dyDescent="0.2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16</v>
      </c>
      <c r="B20" s="13"/>
      <c r="C20" s="14"/>
      <c r="D20" s="86"/>
      <c r="E20" s="87"/>
      <c r="F20" s="87"/>
      <c r="G20" s="88"/>
      <c r="H20" s="15"/>
    </row>
    <row r="21" spans="1:8" ht="15.75" x14ac:dyDescent="0.25">
      <c r="A21" s="106" t="s">
        <v>78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145</v>
      </c>
      <c r="B22" s="13"/>
      <c r="C22" s="14"/>
      <c r="D22" s="86"/>
      <c r="E22" s="87"/>
      <c r="F22" s="87"/>
      <c r="G22" s="88"/>
      <c r="H22" s="15"/>
    </row>
    <row r="23" spans="1:8" ht="15.75" x14ac:dyDescent="0.25">
      <c r="A23" s="106" t="s">
        <v>18</v>
      </c>
      <c r="B23" s="13"/>
      <c r="C23" s="14"/>
      <c r="D23" s="86"/>
      <c r="E23" s="87"/>
      <c r="F23" s="87"/>
      <c r="G23" s="88"/>
      <c r="H23" s="15"/>
    </row>
    <row r="24" spans="1:8" ht="15.75" x14ac:dyDescent="0.25">
      <c r="A24" s="106" t="s">
        <v>19</v>
      </c>
      <c r="B24" s="13"/>
      <c r="C24" s="14"/>
      <c r="D24" s="86"/>
      <c r="E24" s="87"/>
      <c r="F24" s="87"/>
      <c r="G24" s="88"/>
      <c r="H24" s="15"/>
    </row>
    <row r="25" spans="1:8" ht="15.75" x14ac:dyDescent="0.25">
      <c r="A25" s="107" t="s">
        <v>20</v>
      </c>
      <c r="B25" s="13"/>
      <c r="C25" s="14"/>
      <c r="D25" s="86"/>
      <c r="E25" s="87"/>
      <c r="F25" s="87"/>
      <c r="G25" s="88"/>
      <c r="H25" s="15"/>
    </row>
    <row r="26" spans="1:8" ht="15.75" x14ac:dyDescent="0.2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24</v>
      </c>
      <c r="B29" s="13"/>
      <c r="C29" s="14"/>
      <c r="D29" s="86"/>
      <c r="E29" s="87"/>
      <c r="F29" s="87"/>
      <c r="G29" s="88"/>
      <c r="H29" s="15"/>
    </row>
    <row r="30" spans="1:8" ht="15.75" x14ac:dyDescent="0.25">
      <c r="A30" s="83" t="s">
        <v>124</v>
      </c>
      <c r="B30" s="13"/>
      <c r="C30" s="14"/>
      <c r="D30" s="86"/>
      <c r="E30" s="87"/>
      <c r="F30" s="87"/>
      <c r="G30" s="88"/>
      <c r="H30" s="15"/>
    </row>
    <row r="31" spans="1:8" ht="15.75" x14ac:dyDescent="0.25">
      <c r="A31" s="83" t="s">
        <v>27</v>
      </c>
      <c r="B31" s="13"/>
      <c r="C31" s="14"/>
      <c r="D31" s="86">
        <v>1</v>
      </c>
      <c r="E31" s="87">
        <v>34300</v>
      </c>
      <c r="F31" s="87">
        <v>8987.5</v>
      </c>
      <c r="G31" s="88">
        <f>F31/E31</f>
        <v>0.26202623906705541</v>
      </c>
      <c r="H31" s="15"/>
    </row>
    <row r="32" spans="1:8" ht="15.75" x14ac:dyDescent="0.25">
      <c r="A32" s="83" t="s">
        <v>57</v>
      </c>
      <c r="B32" s="13"/>
      <c r="C32" s="14"/>
      <c r="D32" s="86">
        <v>1</v>
      </c>
      <c r="E32" s="87">
        <v>19978</v>
      </c>
      <c r="F32" s="87">
        <v>3600.5</v>
      </c>
      <c r="G32" s="88">
        <f>F32/E32</f>
        <v>0.18022324557012714</v>
      </c>
      <c r="H32" s="15"/>
    </row>
    <row r="33" spans="1:8" ht="15.75" x14ac:dyDescent="0.25">
      <c r="A33" s="83" t="s">
        <v>132</v>
      </c>
      <c r="B33" s="13"/>
      <c r="C33" s="14"/>
      <c r="D33" s="86">
        <v>3</v>
      </c>
      <c r="E33" s="87">
        <v>333526</v>
      </c>
      <c r="F33" s="87">
        <v>82252</v>
      </c>
      <c r="G33" s="88">
        <f>F33/E33</f>
        <v>0.24661345742161031</v>
      </c>
      <c r="H33" s="15"/>
    </row>
    <row r="34" spans="1:8" ht="15.75" x14ac:dyDescent="0.25">
      <c r="A34" s="83" t="s">
        <v>148</v>
      </c>
      <c r="B34" s="13"/>
      <c r="C34" s="14"/>
      <c r="D34" s="86">
        <v>1</v>
      </c>
      <c r="E34" s="87">
        <v>19080</v>
      </c>
      <c r="F34" s="87">
        <v>7462</v>
      </c>
      <c r="G34" s="88">
        <f>F34/E34</f>
        <v>0.39109014675052411</v>
      </c>
      <c r="H34" s="15"/>
    </row>
    <row r="35" spans="1:8" x14ac:dyDescent="0.2">
      <c r="A35" s="16" t="s">
        <v>28</v>
      </c>
      <c r="B35" s="13"/>
      <c r="C35" s="14"/>
      <c r="D35" s="90"/>
      <c r="E35" s="108"/>
      <c r="F35" s="87"/>
      <c r="G35" s="92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92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8</v>
      </c>
      <c r="E39" s="95">
        <f>SUM(E9:E38)</f>
        <v>714996</v>
      </c>
      <c r="F39" s="95">
        <f>SUM(F9:F38)</f>
        <v>233910.5</v>
      </c>
      <c r="G39" s="96">
        <f>F39/E39</f>
        <v>0.32714938265388899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37</v>
      </c>
      <c r="E44" s="87">
        <v>2769587.9</v>
      </c>
      <c r="F44" s="87">
        <v>167871.9</v>
      </c>
      <c r="G44" s="88">
        <f>1-(+F44/E44)</f>
        <v>0.93938740850218183</v>
      </c>
      <c r="H44" s="15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88"/>
      <c r="H45" s="15"/>
    </row>
    <row r="46" spans="1:8" ht="15.75" x14ac:dyDescent="0.25">
      <c r="A46" s="27" t="s">
        <v>38</v>
      </c>
      <c r="B46" s="28"/>
      <c r="C46" s="14"/>
      <c r="D46" s="86">
        <v>48</v>
      </c>
      <c r="E46" s="87">
        <v>2455195.25</v>
      </c>
      <c r="F46" s="87">
        <v>203519.1</v>
      </c>
      <c r="G46" s="88">
        <f>1-(+F46/E46)</f>
        <v>0.91710675556251586</v>
      </c>
      <c r="H46" s="15"/>
    </row>
    <row r="47" spans="1:8" ht="15.75" x14ac:dyDescent="0.25">
      <c r="A47" s="27" t="s">
        <v>39</v>
      </c>
      <c r="B47" s="28"/>
      <c r="C47" s="14"/>
      <c r="D47" s="86"/>
      <c r="E47" s="87"/>
      <c r="F47" s="87"/>
      <c r="G47" s="88"/>
      <c r="H47" s="15"/>
    </row>
    <row r="48" spans="1:8" ht="15.75" x14ac:dyDescent="0.25">
      <c r="A48" s="27" t="s">
        <v>40</v>
      </c>
      <c r="B48" s="28"/>
      <c r="C48" s="14"/>
      <c r="D48" s="86">
        <v>32</v>
      </c>
      <c r="E48" s="87">
        <v>2384559.3199999998</v>
      </c>
      <c r="F48" s="87">
        <v>236802.72</v>
      </c>
      <c r="G48" s="88">
        <f>1-(+F48/E48)</f>
        <v>0.90069329875173754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x14ac:dyDescent="0.25">
      <c r="A50" s="27" t="s">
        <v>42</v>
      </c>
      <c r="B50" s="28"/>
      <c r="C50" s="14"/>
      <c r="D50" s="86">
        <v>3</v>
      </c>
      <c r="E50" s="87">
        <v>127295</v>
      </c>
      <c r="F50" s="87">
        <v>11380</v>
      </c>
      <c r="G50" s="88">
        <f>1-(+F50/E50)</f>
        <v>0.91060135904788087</v>
      </c>
      <c r="H50" s="15"/>
    </row>
    <row r="51" spans="1:8" ht="15.75" x14ac:dyDescent="0.2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x14ac:dyDescent="0.25">
      <c r="A52" s="27" t="s">
        <v>44</v>
      </c>
      <c r="B52" s="28"/>
      <c r="C52" s="14"/>
      <c r="D52" s="86"/>
      <c r="E52" s="87"/>
      <c r="F52" s="87"/>
      <c r="G52" s="88"/>
      <c r="H52" s="15"/>
    </row>
    <row r="53" spans="1:8" ht="15.75" x14ac:dyDescent="0.25">
      <c r="A53" s="27" t="s">
        <v>65</v>
      </c>
      <c r="B53" s="30"/>
      <c r="C53" s="14"/>
      <c r="D53" s="125">
        <v>313</v>
      </c>
      <c r="E53" s="126">
        <v>20297970.050000001</v>
      </c>
      <c r="F53" s="126">
        <v>2559923.2000000002</v>
      </c>
      <c r="G53" s="88">
        <f>1-(+F53/E53)</f>
        <v>0.87388279745737429</v>
      </c>
      <c r="H53" s="15"/>
    </row>
    <row r="54" spans="1:8" ht="15.75" x14ac:dyDescent="0.25">
      <c r="A54" s="27" t="s">
        <v>66</v>
      </c>
      <c r="B54" s="30"/>
      <c r="C54" s="14"/>
      <c r="D54" s="86"/>
      <c r="E54" s="87"/>
      <c r="F54" s="87"/>
      <c r="G54" s="88"/>
      <c r="H54" s="15"/>
    </row>
    <row r="55" spans="1:8" x14ac:dyDescent="0.2">
      <c r="A55" s="16" t="s">
        <v>45</v>
      </c>
      <c r="B55" s="30"/>
      <c r="C55" s="14"/>
      <c r="D55" s="90"/>
      <c r="E55" s="109"/>
      <c r="F55" s="87"/>
      <c r="G55" s="92"/>
      <c r="H55" s="15"/>
    </row>
    <row r="56" spans="1:8" x14ac:dyDescent="0.2">
      <c r="A56" s="16" t="s">
        <v>46</v>
      </c>
      <c r="B56" s="28"/>
      <c r="C56" s="14"/>
      <c r="D56" s="90"/>
      <c r="E56" s="109"/>
      <c r="F56" s="87"/>
      <c r="G56" s="92"/>
      <c r="H56" s="15"/>
    </row>
    <row r="57" spans="1:8" x14ac:dyDescent="0.2">
      <c r="A57" s="16" t="s">
        <v>47</v>
      </c>
      <c r="B57" s="28"/>
      <c r="C57" s="14"/>
      <c r="D57" s="90"/>
      <c r="E57" s="108"/>
      <c r="F57" s="87"/>
      <c r="G57" s="92"/>
      <c r="H57" s="15"/>
    </row>
    <row r="58" spans="1:8" x14ac:dyDescent="0.2">
      <c r="A58" s="16" t="s">
        <v>30</v>
      </c>
      <c r="B58" s="28"/>
      <c r="C58" s="14"/>
      <c r="D58" s="90"/>
      <c r="E58" s="108"/>
      <c r="F58" s="87"/>
      <c r="G58" s="92"/>
      <c r="H58" s="15"/>
    </row>
    <row r="59" spans="1:8" ht="15.75" x14ac:dyDescent="0.25">
      <c r="A59" s="32"/>
      <c r="B59" s="18"/>
      <c r="C59" s="14"/>
      <c r="D59" s="90"/>
      <c r="E59" s="110"/>
      <c r="F59" s="93"/>
      <c r="G59" s="92"/>
      <c r="H59" s="15"/>
    </row>
    <row r="60" spans="1:8" ht="15.75" x14ac:dyDescent="0.25">
      <c r="A60" s="20" t="s">
        <v>48</v>
      </c>
      <c r="B60" s="20"/>
      <c r="C60" s="21"/>
      <c r="D60" s="94">
        <f>SUM(D44:D56)</f>
        <v>433</v>
      </c>
      <c r="E60" s="95">
        <f>SUM(E44:E59)</f>
        <v>28034607.520000003</v>
      </c>
      <c r="F60" s="95">
        <f>SUM(F44:F59)</f>
        <v>3179496.92</v>
      </c>
      <c r="G60" s="96">
        <f>1-(F60/E60)</f>
        <v>0.88658671544690848</v>
      </c>
      <c r="H60" s="15"/>
    </row>
    <row r="61" spans="1:8" x14ac:dyDescent="0.2">
      <c r="A61" s="33"/>
      <c r="B61" s="33"/>
      <c r="C61" s="50"/>
      <c r="D61" s="111"/>
      <c r="E61" s="105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51"/>
      <c r="E62" s="36"/>
      <c r="F62" s="37">
        <f>F60+F39</f>
        <v>3413407.42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8" customWidth="1"/>
    <col min="2" max="2" width="15.6640625" style="58" customWidth="1"/>
    <col min="3" max="3" width="3.6640625" style="58" customWidth="1"/>
    <col min="4" max="4" width="6.6640625" style="58" customWidth="1"/>
    <col min="5" max="6" width="14.6640625" style="58" customWidth="1"/>
    <col min="7" max="7" width="11.6640625" style="58" customWidth="1"/>
    <col min="8" max="8" width="3.6640625" style="58" customWidth="1"/>
    <col min="9" max="16384" width="8.88671875" style="58"/>
  </cols>
  <sheetData>
    <row r="1" spans="1:8" ht="23.25" x14ac:dyDescent="0.35">
      <c r="A1" s="57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7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 JANUARY 2020</v>
      </c>
      <c r="B3" s="21"/>
      <c r="C3" s="21"/>
      <c r="D3" s="21"/>
      <c r="E3" s="21"/>
      <c r="F3" s="21"/>
      <c r="G3" s="21"/>
      <c r="H3" s="21"/>
    </row>
    <row r="4" spans="1:8" x14ac:dyDescent="0.2">
      <c r="A4" s="73"/>
      <c r="B4" s="73"/>
      <c r="C4" s="73"/>
      <c r="D4" s="73"/>
      <c r="E4" s="73"/>
      <c r="F4" s="5"/>
      <c r="G4" s="5"/>
      <c r="H4" s="21"/>
    </row>
    <row r="5" spans="1:8" ht="23.25" x14ac:dyDescent="0.35">
      <c r="A5" s="21"/>
      <c r="B5" s="73"/>
      <c r="C5" s="73"/>
      <c r="D5" s="74" t="s">
        <v>103</v>
      </c>
      <c r="E5" s="75"/>
      <c r="F5" s="8"/>
      <c r="G5" s="5"/>
      <c r="H5" s="76"/>
    </row>
    <row r="6" spans="1:8" ht="18" x14ac:dyDescent="0.25">
      <c r="A6" s="23" t="s">
        <v>3</v>
      </c>
      <c r="B6" s="73"/>
      <c r="C6" s="73"/>
      <c r="D6" s="73"/>
      <c r="E6" s="73"/>
      <c r="F6" s="5"/>
      <c r="G6" s="5"/>
      <c r="H6" s="76"/>
    </row>
    <row r="7" spans="1:8" ht="15.75" x14ac:dyDescent="0.25">
      <c r="A7" s="77"/>
      <c r="B7" s="77"/>
      <c r="C7" s="77"/>
      <c r="D7" s="77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77"/>
      <c r="B8" s="77"/>
      <c r="C8" s="77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88"/>
      <c r="H9" s="79"/>
    </row>
    <row r="10" spans="1:8" ht="15.75" x14ac:dyDescent="0.25">
      <c r="A10" s="106" t="s">
        <v>11</v>
      </c>
      <c r="B10" s="13"/>
      <c r="C10" s="14"/>
      <c r="D10" s="86">
        <v>1</v>
      </c>
      <c r="E10" s="87">
        <v>39480</v>
      </c>
      <c r="F10" s="87">
        <v>-952.5</v>
      </c>
      <c r="G10" s="88">
        <f>F10/E10</f>
        <v>-2.4126139817629181E-2</v>
      </c>
      <c r="H10" s="79"/>
    </row>
    <row r="11" spans="1:8" ht="15.75" x14ac:dyDescent="0.25">
      <c r="A11" s="106" t="s">
        <v>56</v>
      </c>
      <c r="B11" s="13"/>
      <c r="C11" s="14"/>
      <c r="D11" s="86"/>
      <c r="E11" s="87"/>
      <c r="F11" s="87"/>
      <c r="G11" s="88"/>
      <c r="H11" s="79"/>
    </row>
    <row r="12" spans="1:8" ht="15.75" x14ac:dyDescent="0.25">
      <c r="A12" s="106" t="s">
        <v>69</v>
      </c>
      <c r="B12" s="13"/>
      <c r="C12" s="14"/>
      <c r="D12" s="86"/>
      <c r="E12" s="87"/>
      <c r="F12" s="87"/>
      <c r="G12" s="88"/>
      <c r="H12" s="79"/>
    </row>
    <row r="13" spans="1:8" ht="15.75" x14ac:dyDescent="0.25">
      <c r="A13" s="106" t="s">
        <v>13</v>
      </c>
      <c r="B13" s="13"/>
      <c r="C13" s="14"/>
      <c r="D13" s="86"/>
      <c r="E13" s="87"/>
      <c r="F13" s="87"/>
      <c r="G13" s="88"/>
      <c r="H13" s="79"/>
    </row>
    <row r="14" spans="1:8" ht="15.75" x14ac:dyDescent="0.25">
      <c r="A14" s="106" t="s">
        <v>71</v>
      </c>
      <c r="B14" s="13"/>
      <c r="C14" s="14"/>
      <c r="D14" s="86"/>
      <c r="E14" s="87"/>
      <c r="F14" s="87"/>
      <c r="G14" s="88"/>
      <c r="H14" s="79"/>
    </row>
    <row r="15" spans="1:8" ht="15.75" x14ac:dyDescent="0.25">
      <c r="A15" s="106" t="s">
        <v>25</v>
      </c>
      <c r="B15" s="13"/>
      <c r="C15" s="14"/>
      <c r="D15" s="86">
        <v>3</v>
      </c>
      <c r="E15" s="87">
        <v>558845</v>
      </c>
      <c r="F15" s="87">
        <v>115534</v>
      </c>
      <c r="G15" s="88">
        <f>F15/E15</f>
        <v>0.2067371095742111</v>
      </c>
      <c r="H15" s="79"/>
    </row>
    <row r="16" spans="1:8" ht="15.75" x14ac:dyDescent="0.25">
      <c r="A16" s="106" t="s">
        <v>72</v>
      </c>
      <c r="B16" s="13"/>
      <c r="C16" s="14"/>
      <c r="D16" s="86"/>
      <c r="E16" s="87"/>
      <c r="F16" s="87"/>
      <c r="G16" s="88"/>
      <c r="H16" s="79"/>
    </row>
    <row r="17" spans="1:8" ht="15.75" x14ac:dyDescent="0.25">
      <c r="A17" s="106" t="s">
        <v>109</v>
      </c>
      <c r="B17" s="13"/>
      <c r="C17" s="14"/>
      <c r="D17" s="86"/>
      <c r="E17" s="87"/>
      <c r="F17" s="87"/>
      <c r="G17" s="88"/>
      <c r="H17" s="79"/>
    </row>
    <row r="18" spans="1:8" ht="15.75" x14ac:dyDescent="0.25">
      <c r="A18" s="106" t="s">
        <v>14</v>
      </c>
      <c r="B18" s="13"/>
      <c r="C18" s="14"/>
      <c r="D18" s="86"/>
      <c r="E18" s="87"/>
      <c r="F18" s="87"/>
      <c r="G18" s="88"/>
      <c r="H18" s="79"/>
    </row>
    <row r="19" spans="1:8" ht="15.75" x14ac:dyDescent="0.25">
      <c r="A19" s="106" t="s">
        <v>16</v>
      </c>
      <c r="B19" s="13"/>
      <c r="C19" s="14"/>
      <c r="D19" s="86">
        <v>1</v>
      </c>
      <c r="E19" s="87">
        <v>454196</v>
      </c>
      <c r="F19" s="87">
        <v>138104</v>
      </c>
      <c r="G19" s="88">
        <f>F19/E19</f>
        <v>0.30406256329866399</v>
      </c>
      <c r="H19" s="79"/>
    </row>
    <row r="20" spans="1:8" ht="15.75" x14ac:dyDescent="0.25">
      <c r="A20" s="106" t="s">
        <v>102</v>
      </c>
      <c r="B20" s="13"/>
      <c r="C20" s="14"/>
      <c r="D20" s="86"/>
      <c r="E20" s="87"/>
      <c r="F20" s="87"/>
      <c r="G20" s="88"/>
      <c r="H20" s="79"/>
    </row>
    <row r="21" spans="1:8" ht="15.75" x14ac:dyDescent="0.25">
      <c r="A21" s="106" t="s">
        <v>104</v>
      </c>
      <c r="B21" s="13"/>
      <c r="C21" s="14"/>
      <c r="D21" s="86"/>
      <c r="E21" s="87"/>
      <c r="F21" s="87"/>
      <c r="G21" s="88"/>
      <c r="H21" s="79"/>
    </row>
    <row r="22" spans="1:8" ht="15.75" x14ac:dyDescent="0.25">
      <c r="A22" s="106" t="s">
        <v>17</v>
      </c>
      <c r="B22" s="13"/>
      <c r="C22" s="14"/>
      <c r="D22" s="86"/>
      <c r="E22" s="87"/>
      <c r="F22" s="87"/>
      <c r="G22" s="88"/>
      <c r="H22" s="79"/>
    </row>
    <row r="23" spans="1:8" ht="15.75" x14ac:dyDescent="0.25">
      <c r="A23" s="106" t="s">
        <v>116</v>
      </c>
      <c r="B23" s="13"/>
      <c r="C23" s="14"/>
      <c r="D23" s="86"/>
      <c r="E23" s="87"/>
      <c r="F23" s="87"/>
      <c r="G23" s="88"/>
      <c r="H23" s="79"/>
    </row>
    <row r="24" spans="1:8" ht="15.75" x14ac:dyDescent="0.25">
      <c r="A24" s="106" t="s">
        <v>18</v>
      </c>
      <c r="B24" s="13"/>
      <c r="C24" s="14"/>
      <c r="D24" s="86">
        <v>1</v>
      </c>
      <c r="E24" s="87">
        <v>642989</v>
      </c>
      <c r="F24" s="87">
        <v>275558</v>
      </c>
      <c r="G24" s="88">
        <f>F24/E24</f>
        <v>0.42855787579569793</v>
      </c>
      <c r="H24" s="79"/>
    </row>
    <row r="25" spans="1:8" ht="15.75" x14ac:dyDescent="0.25">
      <c r="A25" s="107" t="s">
        <v>20</v>
      </c>
      <c r="B25" s="13"/>
      <c r="C25" s="14"/>
      <c r="D25" s="86">
        <v>2</v>
      </c>
      <c r="E25" s="87">
        <v>45591</v>
      </c>
      <c r="F25" s="87">
        <v>17546</v>
      </c>
      <c r="G25" s="88">
        <f>F25/E25</f>
        <v>0.3848566603057621</v>
      </c>
      <c r="H25" s="79"/>
    </row>
    <row r="26" spans="1:8" ht="15.75" x14ac:dyDescent="0.25">
      <c r="A26" s="107" t="s">
        <v>21</v>
      </c>
      <c r="B26" s="13"/>
      <c r="C26" s="14"/>
      <c r="D26" s="86">
        <v>4</v>
      </c>
      <c r="E26" s="87">
        <v>11743</v>
      </c>
      <c r="F26" s="87">
        <v>11743</v>
      </c>
      <c r="G26" s="88">
        <f>F26/E26</f>
        <v>1</v>
      </c>
      <c r="H26" s="79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79"/>
    </row>
    <row r="28" spans="1:8" ht="15.75" x14ac:dyDescent="0.25">
      <c r="A28" s="83" t="s">
        <v>23</v>
      </c>
      <c r="B28" s="13"/>
      <c r="C28" s="14"/>
      <c r="D28" s="86"/>
      <c r="E28" s="87">
        <v>2340</v>
      </c>
      <c r="F28" s="87">
        <v>2340</v>
      </c>
      <c r="G28" s="88">
        <f>F28/E28</f>
        <v>1</v>
      </c>
      <c r="H28" s="79"/>
    </row>
    <row r="29" spans="1:8" ht="15.75" x14ac:dyDescent="0.25">
      <c r="A29" s="83" t="s">
        <v>105</v>
      </c>
      <c r="B29" s="13"/>
      <c r="C29" s="14"/>
      <c r="D29" s="86">
        <v>1</v>
      </c>
      <c r="E29" s="87">
        <v>87135</v>
      </c>
      <c r="F29" s="87">
        <v>19118</v>
      </c>
      <c r="G29" s="88">
        <f>F29/E29</f>
        <v>0.21940666781431112</v>
      </c>
      <c r="H29" s="79"/>
    </row>
    <row r="30" spans="1:8" ht="15.75" x14ac:dyDescent="0.25">
      <c r="A30" s="83" t="s">
        <v>132</v>
      </c>
      <c r="B30" s="13"/>
      <c r="C30" s="14"/>
      <c r="D30" s="86">
        <v>10</v>
      </c>
      <c r="E30" s="87">
        <v>993529</v>
      </c>
      <c r="F30" s="87">
        <v>219779</v>
      </c>
      <c r="G30" s="88">
        <f>F30/E30</f>
        <v>0.22121045284032978</v>
      </c>
      <c r="H30" s="79"/>
    </row>
    <row r="31" spans="1:8" ht="15.75" x14ac:dyDescent="0.25">
      <c r="A31" s="83" t="s">
        <v>141</v>
      </c>
      <c r="B31" s="13"/>
      <c r="C31" s="14"/>
      <c r="D31" s="86"/>
      <c r="E31" s="87"/>
      <c r="F31" s="87"/>
      <c r="G31" s="88"/>
      <c r="H31" s="79"/>
    </row>
    <row r="32" spans="1:8" ht="15.75" x14ac:dyDescent="0.25">
      <c r="A32" s="83" t="s">
        <v>107</v>
      </c>
      <c r="B32" s="13"/>
      <c r="C32" s="14"/>
      <c r="D32" s="86"/>
      <c r="E32" s="87"/>
      <c r="F32" s="87"/>
      <c r="G32" s="88"/>
      <c r="H32" s="79"/>
    </row>
    <row r="33" spans="1:8" ht="15.75" x14ac:dyDescent="0.25">
      <c r="A33" s="83" t="s">
        <v>73</v>
      </c>
      <c r="B33" s="13"/>
      <c r="C33" s="14"/>
      <c r="D33" s="86"/>
      <c r="E33" s="87"/>
      <c r="F33" s="87"/>
      <c r="G33" s="88"/>
      <c r="H33" s="79"/>
    </row>
    <row r="34" spans="1:8" ht="15.75" x14ac:dyDescent="0.25">
      <c r="A34" s="83" t="s">
        <v>146</v>
      </c>
      <c r="B34" s="13"/>
      <c r="C34" s="14"/>
      <c r="D34" s="86">
        <v>1</v>
      </c>
      <c r="E34" s="87">
        <v>73338</v>
      </c>
      <c r="F34" s="87">
        <v>36696.5</v>
      </c>
      <c r="G34" s="88">
        <f>F34/E34</f>
        <v>0.50037497613788218</v>
      </c>
      <c r="H34" s="79"/>
    </row>
    <row r="35" spans="1:8" x14ac:dyDescent="0.2">
      <c r="A35" s="16" t="s">
        <v>28</v>
      </c>
      <c r="B35" s="13"/>
      <c r="C35" s="14"/>
      <c r="D35" s="90"/>
      <c r="E35" s="108">
        <v>26250</v>
      </c>
      <c r="F35" s="87">
        <v>3900</v>
      </c>
      <c r="G35" s="92"/>
      <c r="H35" s="79"/>
    </row>
    <row r="36" spans="1:8" x14ac:dyDescent="0.2">
      <c r="A36" s="16" t="s">
        <v>47</v>
      </c>
      <c r="B36" s="13"/>
      <c r="C36" s="14"/>
      <c r="D36" s="90"/>
      <c r="E36" s="108"/>
      <c r="F36" s="87"/>
      <c r="G36" s="92"/>
      <c r="H36" s="79"/>
    </row>
    <row r="37" spans="1:8" x14ac:dyDescent="0.2">
      <c r="A37" s="16" t="s">
        <v>30</v>
      </c>
      <c r="B37" s="13"/>
      <c r="C37" s="14"/>
      <c r="D37" s="90"/>
      <c r="E37" s="91"/>
      <c r="F37" s="89"/>
      <c r="G37" s="92"/>
      <c r="H37" s="79"/>
    </row>
    <row r="38" spans="1:8" x14ac:dyDescent="0.2">
      <c r="A38" s="17"/>
      <c r="B38" s="18"/>
      <c r="C38" s="14"/>
      <c r="D38" s="90"/>
      <c r="E38" s="93"/>
      <c r="F38" s="93"/>
      <c r="G38" s="92"/>
      <c r="H38" s="79"/>
    </row>
    <row r="39" spans="1:8" ht="15.75" x14ac:dyDescent="0.25">
      <c r="A39" s="19" t="s">
        <v>31</v>
      </c>
      <c r="B39" s="20"/>
      <c r="C39" s="21"/>
      <c r="D39" s="94">
        <f>SUM(D9:D38)</f>
        <v>24</v>
      </c>
      <c r="E39" s="95">
        <f>SUM(E9:E38)</f>
        <v>2935436</v>
      </c>
      <c r="F39" s="95">
        <f>SUM(F9:F38)</f>
        <v>839366</v>
      </c>
      <c r="G39" s="96">
        <f>F39/E39</f>
        <v>0.28594253119468455</v>
      </c>
      <c r="H39" s="80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81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81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81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81"/>
    </row>
    <row r="44" spans="1:8" ht="15.75" x14ac:dyDescent="0.25">
      <c r="A44" s="27" t="s">
        <v>36</v>
      </c>
      <c r="B44" s="28"/>
      <c r="C44" s="14"/>
      <c r="D44" s="86">
        <v>37</v>
      </c>
      <c r="E44" s="87">
        <v>471782.35</v>
      </c>
      <c r="F44" s="87">
        <v>43084.2</v>
      </c>
      <c r="G44" s="88">
        <f>1-(+F44/E44)</f>
        <v>0.90867780450031677</v>
      </c>
      <c r="H44" s="79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88"/>
      <c r="H45" s="79"/>
    </row>
    <row r="46" spans="1:8" ht="15.75" x14ac:dyDescent="0.25">
      <c r="A46" s="27" t="s">
        <v>38</v>
      </c>
      <c r="B46" s="28"/>
      <c r="C46" s="14"/>
      <c r="D46" s="86">
        <v>125</v>
      </c>
      <c r="E46" s="87">
        <v>4409610</v>
      </c>
      <c r="F46" s="87">
        <v>371204.53</v>
      </c>
      <c r="G46" s="88">
        <f t="shared" ref="G46:G52" si="0">1-(+F46/E46)</f>
        <v>0.91581919262701239</v>
      </c>
      <c r="H46" s="79"/>
    </row>
    <row r="47" spans="1:8" ht="15.75" x14ac:dyDescent="0.25">
      <c r="A47" s="27" t="s">
        <v>39</v>
      </c>
      <c r="B47" s="28"/>
      <c r="C47" s="14"/>
      <c r="D47" s="86">
        <v>8</v>
      </c>
      <c r="E47" s="87">
        <v>1355177.5</v>
      </c>
      <c r="F47" s="87">
        <v>42756.95</v>
      </c>
      <c r="G47" s="88">
        <f t="shared" si="0"/>
        <v>0.96844918839045069</v>
      </c>
      <c r="H47" s="79"/>
    </row>
    <row r="48" spans="1:8" ht="15.75" x14ac:dyDescent="0.25">
      <c r="A48" s="27" t="s">
        <v>40</v>
      </c>
      <c r="B48" s="28"/>
      <c r="C48" s="14"/>
      <c r="D48" s="86">
        <v>106</v>
      </c>
      <c r="E48" s="87">
        <v>4589629</v>
      </c>
      <c r="F48" s="87">
        <v>452101.66</v>
      </c>
      <c r="G48" s="88">
        <f t="shared" si="0"/>
        <v>0.90149494436260535</v>
      </c>
      <c r="H48" s="79"/>
    </row>
    <row r="49" spans="1:8" ht="15.75" x14ac:dyDescent="0.25">
      <c r="A49" s="27" t="s">
        <v>41</v>
      </c>
      <c r="B49" s="28"/>
      <c r="C49" s="14"/>
      <c r="D49" s="86">
        <v>2</v>
      </c>
      <c r="E49" s="87">
        <v>39612</v>
      </c>
      <c r="F49" s="87">
        <v>1360</v>
      </c>
      <c r="G49" s="88">
        <f t="shared" si="0"/>
        <v>0.96566696960517018</v>
      </c>
      <c r="H49" s="79"/>
    </row>
    <row r="50" spans="1:8" ht="15.75" x14ac:dyDescent="0.25">
      <c r="A50" s="27" t="s">
        <v>42</v>
      </c>
      <c r="B50" s="28"/>
      <c r="C50" s="14"/>
      <c r="D50" s="86">
        <v>8</v>
      </c>
      <c r="E50" s="87">
        <v>1140275</v>
      </c>
      <c r="F50" s="87">
        <v>12512.99</v>
      </c>
      <c r="G50" s="88">
        <f t="shared" si="0"/>
        <v>0.98902634013724755</v>
      </c>
      <c r="H50" s="79"/>
    </row>
    <row r="51" spans="1:8" ht="15.75" x14ac:dyDescent="0.25">
      <c r="A51" s="27" t="s">
        <v>43</v>
      </c>
      <c r="B51" s="28"/>
      <c r="C51" s="14"/>
      <c r="D51" s="86">
        <v>4</v>
      </c>
      <c r="E51" s="87">
        <v>557410</v>
      </c>
      <c r="F51" s="87">
        <v>73710</v>
      </c>
      <c r="G51" s="88">
        <f t="shared" si="0"/>
        <v>0.86776340575160116</v>
      </c>
      <c r="H51" s="79"/>
    </row>
    <row r="52" spans="1:8" ht="15.75" x14ac:dyDescent="0.25">
      <c r="A52" s="27" t="s">
        <v>44</v>
      </c>
      <c r="B52" s="28"/>
      <c r="C52" s="14"/>
      <c r="D52" s="86">
        <v>2</v>
      </c>
      <c r="E52" s="87">
        <v>324600</v>
      </c>
      <c r="F52" s="87">
        <v>10575</v>
      </c>
      <c r="G52" s="88">
        <f t="shared" si="0"/>
        <v>0.96742144177449163</v>
      </c>
      <c r="H52" s="79"/>
    </row>
    <row r="53" spans="1:8" ht="15.75" x14ac:dyDescent="0.25">
      <c r="A53" s="29" t="s">
        <v>64</v>
      </c>
      <c r="B53" s="28"/>
      <c r="C53" s="14"/>
      <c r="D53" s="86"/>
      <c r="E53" s="87"/>
      <c r="F53" s="87"/>
      <c r="G53" s="88"/>
      <c r="H53" s="79"/>
    </row>
    <row r="54" spans="1:8" ht="15.75" x14ac:dyDescent="0.25">
      <c r="A54" s="27" t="s">
        <v>65</v>
      </c>
      <c r="B54" s="30"/>
      <c r="C54" s="14"/>
      <c r="D54" s="86">
        <v>544</v>
      </c>
      <c r="E54" s="87">
        <v>27669354.280000001</v>
      </c>
      <c r="F54" s="87">
        <v>3172549.41</v>
      </c>
      <c r="G54" s="88">
        <f>1-(+F54/E54)</f>
        <v>0.88534067770807412</v>
      </c>
      <c r="H54" s="79"/>
    </row>
    <row r="55" spans="1:8" ht="15.75" x14ac:dyDescent="0.25">
      <c r="A55" s="27" t="s">
        <v>66</v>
      </c>
      <c r="B55" s="30"/>
      <c r="C55" s="14"/>
      <c r="D55" s="86">
        <v>8</v>
      </c>
      <c r="E55" s="87">
        <v>1068105.42</v>
      </c>
      <c r="F55" s="87">
        <v>56613.37</v>
      </c>
      <c r="G55" s="88">
        <f>1-(+F55/E55)</f>
        <v>0.94699645845819225</v>
      </c>
      <c r="H55" s="79"/>
    </row>
    <row r="56" spans="1:8" x14ac:dyDescent="0.2">
      <c r="A56" s="16" t="s">
        <v>45</v>
      </c>
      <c r="B56" s="30"/>
      <c r="C56" s="14"/>
      <c r="D56" s="90"/>
      <c r="E56" s="109"/>
      <c r="F56" s="87"/>
      <c r="G56" s="92"/>
      <c r="H56" s="79"/>
    </row>
    <row r="57" spans="1:8" x14ac:dyDescent="0.2">
      <c r="A57" s="16" t="s">
        <v>46</v>
      </c>
      <c r="B57" s="28"/>
      <c r="C57" s="14"/>
      <c r="D57" s="90"/>
      <c r="E57" s="109"/>
      <c r="F57" s="87"/>
      <c r="G57" s="92"/>
      <c r="H57" s="79"/>
    </row>
    <row r="58" spans="1:8" x14ac:dyDescent="0.2">
      <c r="A58" s="16" t="s">
        <v>47</v>
      </c>
      <c r="B58" s="28"/>
      <c r="C58" s="14"/>
      <c r="D58" s="90"/>
      <c r="E58" s="108"/>
      <c r="F58" s="87"/>
      <c r="G58" s="92"/>
      <c r="H58" s="79"/>
    </row>
    <row r="59" spans="1:8" x14ac:dyDescent="0.2">
      <c r="A59" s="16" t="s">
        <v>30</v>
      </c>
      <c r="B59" s="28"/>
      <c r="C59" s="14"/>
      <c r="D59" s="90"/>
      <c r="E59" s="108"/>
      <c r="F59" s="87"/>
      <c r="G59" s="92"/>
      <c r="H59" s="79"/>
    </row>
    <row r="60" spans="1:8" ht="15.75" x14ac:dyDescent="0.25">
      <c r="A60" s="32"/>
      <c r="B60" s="18"/>
      <c r="C60" s="14"/>
      <c r="D60" s="90"/>
      <c r="E60" s="93"/>
      <c r="F60" s="93"/>
      <c r="G60" s="92"/>
      <c r="H60" s="79"/>
    </row>
    <row r="61" spans="1:8" ht="15.75" x14ac:dyDescent="0.25">
      <c r="A61" s="20" t="s">
        <v>48</v>
      </c>
      <c r="B61" s="33"/>
      <c r="C61" s="33"/>
      <c r="D61" s="94">
        <f>SUM(D44:D57)</f>
        <v>844</v>
      </c>
      <c r="E61" s="95">
        <f>SUM(E44:E60)</f>
        <v>41625555.550000004</v>
      </c>
      <c r="F61" s="95">
        <f>SUM(F44:F60)</f>
        <v>4236468.1100000003</v>
      </c>
      <c r="G61" s="96">
        <f>1-(F61/E61)</f>
        <v>0.89822434670184237</v>
      </c>
      <c r="H61" s="76"/>
    </row>
    <row r="62" spans="1:8" ht="18" x14ac:dyDescent="0.25">
      <c r="A62" s="35"/>
      <c r="B62" s="36"/>
      <c r="C62" s="36"/>
      <c r="D62" s="111"/>
      <c r="E62" s="105"/>
      <c r="F62" s="34"/>
      <c r="G62" s="34"/>
      <c r="H62" s="78"/>
    </row>
    <row r="63" spans="1:8" ht="18" x14ac:dyDescent="0.25">
      <c r="A63" s="35" t="s">
        <v>49</v>
      </c>
      <c r="B63" s="36"/>
      <c r="C63" s="36"/>
      <c r="D63" s="51"/>
      <c r="E63" s="36"/>
      <c r="F63" s="37">
        <f>F61+F39</f>
        <v>5075834.1100000003</v>
      </c>
      <c r="G63" s="36"/>
      <c r="H63" s="78"/>
    </row>
    <row r="64" spans="1:8" ht="18" x14ac:dyDescent="0.25">
      <c r="A64" s="35"/>
      <c r="B64" s="36"/>
      <c r="C64" s="36"/>
      <c r="D64" s="51"/>
      <c r="E64" s="36"/>
      <c r="F64" s="37"/>
      <c r="G64" s="36"/>
      <c r="H64" s="78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4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4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4"/>
    </row>
    <row r="68" spans="1:8" ht="18" x14ac:dyDescent="0.25">
      <c r="A68" s="4"/>
      <c r="B68" s="40"/>
      <c r="C68" s="40"/>
      <c r="D68" s="40"/>
      <c r="E68" s="40"/>
      <c r="F68" s="41"/>
      <c r="G68" s="40"/>
      <c r="H68" s="78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78"/>
    </row>
    <row r="70" spans="1:8" ht="15.75" x14ac:dyDescent="0.25">
      <c r="A70" s="71"/>
      <c r="B70" s="21"/>
      <c r="C70" s="21"/>
      <c r="H70" s="21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1"/>
  <sheetViews>
    <sheetView showOutlineSymbols="0" zoomScale="87" workbookViewId="0">
      <selection activeCell="A5" sqref="A5"/>
    </sheetView>
  </sheetViews>
  <sheetFormatPr defaultColWidth="9.6640625" defaultRowHeight="15" x14ac:dyDescent="0.2"/>
  <cols>
    <col min="1" max="1" width="39.6640625" style="58" customWidth="1"/>
    <col min="2" max="2" width="27.6640625" style="58" customWidth="1"/>
    <col min="3" max="16384" width="9.6640625" style="58"/>
  </cols>
  <sheetData>
    <row r="1" spans="1:4" ht="23.25" x14ac:dyDescent="0.35">
      <c r="A1" s="57" t="s">
        <v>0</v>
      </c>
      <c r="B1" s="36"/>
      <c r="C1" s="37"/>
      <c r="D1" s="36"/>
    </row>
    <row r="2" spans="1:4" ht="23.25" x14ac:dyDescent="0.35">
      <c r="A2" s="57" t="s">
        <v>1</v>
      </c>
      <c r="B2" s="36"/>
      <c r="C2" s="21"/>
      <c r="D2" s="21"/>
    </row>
    <row r="3" spans="1:4" ht="23.25" x14ac:dyDescent="0.35">
      <c r="A3" s="57" t="s">
        <v>92</v>
      </c>
      <c r="B3" s="36"/>
      <c r="C3" s="21"/>
      <c r="D3" s="21"/>
    </row>
    <row r="4" spans="1:4" ht="23.25" x14ac:dyDescent="0.35">
      <c r="A4" s="57" t="str">
        <f>ARG!$A$3</f>
        <v>MONTH ENDED:   JANUARY 2020</v>
      </c>
      <c r="B4" s="36"/>
      <c r="C4" s="21"/>
      <c r="D4" s="21"/>
    </row>
    <row r="5" spans="1:4" ht="24" thickBot="1" x14ac:dyDescent="0.4">
      <c r="A5" s="57"/>
      <c r="B5" s="36"/>
      <c r="C5" s="21"/>
      <c r="D5" s="21"/>
    </row>
    <row r="6" spans="1:4" ht="21" thickTop="1" x14ac:dyDescent="0.3">
      <c r="A6" s="59" t="s">
        <v>93</v>
      </c>
      <c r="B6" s="60">
        <f>ARG!$D$39+LADYLUCK!$D$39+HOLLYWOOD!$D$40+HARNKC!$D$40+ISLE!$D$39+AMERKC!$D$39+AMERSC!$D$39+STJO!$D$39+LAGRANGE!$D$39+ISLEBV!$D$39+LUMIERE!$D$39+RIVERCITY!$D$39+CAPE!$D$39</f>
        <v>514</v>
      </c>
      <c r="C6" s="61"/>
      <c r="D6" s="21"/>
    </row>
    <row r="7" spans="1:4" ht="20.25" x14ac:dyDescent="0.3">
      <c r="A7" s="62" t="s">
        <v>94</v>
      </c>
      <c r="B7" s="63">
        <f>ARG!$E$39+LADYLUCK!$E$39+HOLLYWOOD!$E$40+HARNKC!$E$40+ISLE!$E$39+AMERKC!$E$39+AMERSC!$E$39+STJO!$E$39+LAGRANGE!$E$39+ISLEBV!$E$39+LUMIERE!$E$39+RIVERCITY!$E$39+CAPE!$E$39</f>
        <v>100615324</v>
      </c>
      <c r="C7" s="61"/>
      <c r="D7" s="21"/>
    </row>
    <row r="8" spans="1:4" ht="20.25" x14ac:dyDescent="0.3">
      <c r="A8" s="62" t="s">
        <v>95</v>
      </c>
      <c r="B8" s="63">
        <f>ARG!$F$39+LADYLUCK!$F$39+HOLLYWOOD!$F$40+HARNKC!$F$40+ISLE!$F$39+AMERKC!$F$39+AMERSC!$F$39+STJO!$F$39+LAGRANGE!$F$39+ISLEBV!$F$39+LUMIERE!$F$39+RIVERCITY!$F$39+CAPE!$F$39</f>
        <v>22683024.23</v>
      </c>
      <c r="C8" s="61"/>
      <c r="D8" s="21"/>
    </row>
    <row r="9" spans="1:4" ht="20.25" x14ac:dyDescent="0.3">
      <c r="A9" s="62" t="s">
        <v>96</v>
      </c>
      <c r="B9" s="64">
        <f>B8/B7</f>
        <v>0.22544303718586645</v>
      </c>
      <c r="C9" s="61"/>
      <c r="D9" s="21"/>
    </row>
    <row r="10" spans="1:4" ht="20.25" x14ac:dyDescent="0.3">
      <c r="A10" s="65"/>
      <c r="B10" s="66"/>
      <c r="C10" s="61"/>
      <c r="D10" s="21"/>
    </row>
    <row r="11" spans="1:4" ht="20.25" x14ac:dyDescent="0.3">
      <c r="A11" s="62" t="s">
        <v>97</v>
      </c>
      <c r="B11" s="67">
        <f>ARG!$D$60+LADYLUCK!$D$60+HOLLYWOOD!$D$62+HARNKC!$D$62+ISLE!$D$62+AMERKC!$D$62+AMERSC!$D$61+STJO!$D$60+LAGRANGE!$D$60+ISLEBV!$D$61+LUMIERE!$D$62+RIVERCITY!$D$62+CAPE!$D$61</f>
        <v>16293</v>
      </c>
      <c r="C11" s="61"/>
      <c r="D11" s="21"/>
    </row>
    <row r="12" spans="1:4" ht="20.25" x14ac:dyDescent="0.3">
      <c r="A12" s="62" t="s">
        <v>98</v>
      </c>
      <c r="B12" s="63">
        <f>ARG!$E$60+LADYLUCK!$E$60+HOLLYWOOD!$E$62+HARNKC!$E$62+ISLE!$E$62+AMERKC!$E$62+AMERSC!$E$61+STJO!$E$60+LAGRANGE!$E$60+ISLEBV!$E$61+LUMIERE!$E$62+RIVERCITY!$E$62+CAPE!$E$61</f>
        <v>1208923063.0899999</v>
      </c>
      <c r="C12" s="61"/>
      <c r="D12" s="21"/>
    </row>
    <row r="13" spans="1:4" ht="20.25" x14ac:dyDescent="0.3">
      <c r="A13" s="62" t="s">
        <v>99</v>
      </c>
      <c r="B13" s="63">
        <f>ARG!$F$60+LADYLUCK!$F$60+HOLLYWOOD!$F$62+HARNKC!$F$62+ISLE!$F$62+AMERKC!$F$62+AMERSC!$F$61+STJO!$F$60+LAGRANGE!$F$60+ISLEBV!$F$61+LUMIERE!$F$62+RIVERCITY!$F$62+CAPE!$F$61</f>
        <v>116214466.05000001</v>
      </c>
      <c r="C13" s="61"/>
      <c r="D13" s="21"/>
    </row>
    <row r="14" spans="1:4" ht="20.25" x14ac:dyDescent="0.3">
      <c r="A14" s="62" t="s">
        <v>100</v>
      </c>
      <c r="B14" s="64">
        <f>1-(B13/B12)</f>
        <v>0.90386942759371591</v>
      </c>
      <c r="C14" s="61"/>
      <c r="D14" s="21"/>
    </row>
    <row r="15" spans="1:4" ht="20.25" x14ac:dyDescent="0.3">
      <c r="A15" s="65"/>
      <c r="B15" s="68"/>
      <c r="C15" s="61"/>
      <c r="D15" s="21"/>
    </row>
    <row r="16" spans="1:4" ht="20.25" x14ac:dyDescent="0.3">
      <c r="A16" s="62" t="s">
        <v>101</v>
      </c>
      <c r="B16" s="63">
        <f>B13+B8</f>
        <v>138897490.28</v>
      </c>
      <c r="C16" s="61"/>
      <c r="D16" s="21"/>
    </row>
    <row r="17" spans="1:4" ht="21" thickBot="1" x14ac:dyDescent="0.35">
      <c r="A17" s="65"/>
      <c r="B17" s="66"/>
      <c r="C17" s="61"/>
      <c r="D17" s="21"/>
    </row>
    <row r="18" spans="1:4" ht="18.75" thickTop="1" x14ac:dyDescent="0.25">
      <c r="A18" s="69"/>
      <c r="B18" s="70"/>
      <c r="C18" s="21"/>
      <c r="D18" s="21"/>
    </row>
    <row r="19" spans="1:4" x14ac:dyDescent="0.2">
      <c r="A19" s="21"/>
      <c r="B19" s="21"/>
      <c r="C19" s="21"/>
      <c r="D19" s="21"/>
    </row>
    <row r="20" spans="1:4" ht="15.75" x14ac:dyDescent="0.25">
      <c r="A20" s="71" t="s">
        <v>53</v>
      </c>
      <c r="B20" s="21"/>
      <c r="C20" s="21"/>
      <c r="D20" s="21"/>
    </row>
    <row r="21" spans="1:4" ht="18" x14ac:dyDescent="0.25">
      <c r="A21" s="72"/>
      <c r="B21" s="21"/>
      <c r="C21" s="21"/>
      <c r="D21" s="21"/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9" t="s">
        <v>54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x14ac:dyDescent="0.25">
      <c r="A11" s="106" t="s">
        <v>118</v>
      </c>
      <c r="B11" s="13"/>
      <c r="C11" s="14"/>
      <c r="D11" s="86"/>
      <c r="E11" s="87"/>
      <c r="F11" s="87"/>
      <c r="G11" s="88"/>
      <c r="H11" s="15"/>
    </row>
    <row r="12" spans="1:8" ht="15.75" x14ac:dyDescent="0.25">
      <c r="A12" s="106" t="s">
        <v>12</v>
      </c>
      <c r="B12" s="13"/>
      <c r="C12" s="14"/>
      <c r="D12" s="86"/>
      <c r="E12" s="87"/>
      <c r="F12" s="87"/>
      <c r="G12" s="88"/>
      <c r="H12" s="15"/>
    </row>
    <row r="13" spans="1:8" ht="15.75" x14ac:dyDescent="0.25">
      <c r="A13" s="106" t="s">
        <v>126</v>
      </c>
      <c r="B13" s="13"/>
      <c r="C13" s="14"/>
      <c r="D13" s="86"/>
      <c r="E13" s="87"/>
      <c r="F13" s="87"/>
      <c r="G13" s="88"/>
      <c r="H13" s="15"/>
    </row>
    <row r="14" spans="1:8" ht="15.75" x14ac:dyDescent="0.25">
      <c r="A14" s="106" t="s">
        <v>57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130</v>
      </c>
      <c r="B15" s="13"/>
      <c r="C15" s="14"/>
      <c r="D15" s="86"/>
      <c r="E15" s="87"/>
      <c r="F15" s="87"/>
      <c r="G15" s="88"/>
      <c r="H15" s="15"/>
    </row>
    <row r="16" spans="1:8" ht="15.75" x14ac:dyDescent="0.25">
      <c r="A16" s="106" t="s">
        <v>137</v>
      </c>
      <c r="B16" s="13"/>
      <c r="C16" s="14"/>
      <c r="D16" s="86"/>
      <c r="E16" s="87"/>
      <c r="F16" s="87"/>
      <c r="G16" s="88"/>
      <c r="H16" s="15"/>
    </row>
    <row r="17" spans="1:8" ht="15.75" x14ac:dyDescent="0.25">
      <c r="A17" s="106" t="s">
        <v>13</v>
      </c>
      <c r="B17" s="13"/>
      <c r="C17" s="14"/>
      <c r="D17" s="86"/>
      <c r="E17" s="87"/>
      <c r="F17" s="87"/>
      <c r="G17" s="88"/>
      <c r="H17" s="15"/>
    </row>
    <row r="18" spans="1:8" ht="15.75" x14ac:dyDescent="0.25">
      <c r="A18" s="106" t="s">
        <v>14</v>
      </c>
      <c r="B18" s="13"/>
      <c r="C18" s="14"/>
      <c r="D18" s="86">
        <v>1</v>
      </c>
      <c r="E18" s="87">
        <v>459061</v>
      </c>
      <c r="F18" s="87">
        <v>108755</v>
      </c>
      <c r="G18" s="88">
        <f>F18/E18</f>
        <v>0.2369075133805747</v>
      </c>
      <c r="H18" s="15"/>
    </row>
    <row r="19" spans="1:8" ht="15.75" x14ac:dyDescent="0.2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16</v>
      </c>
      <c r="B20" s="13"/>
      <c r="C20" s="14"/>
      <c r="D20" s="86"/>
      <c r="E20" s="87"/>
      <c r="F20" s="87"/>
      <c r="G20" s="88"/>
      <c r="H20" s="15"/>
    </row>
    <row r="21" spans="1:8" ht="15.75" x14ac:dyDescent="0.25">
      <c r="A21" s="106" t="s">
        <v>138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60</v>
      </c>
      <c r="B22" s="13"/>
      <c r="C22" s="14"/>
      <c r="D22" s="86"/>
      <c r="E22" s="87"/>
      <c r="F22" s="87"/>
      <c r="G22" s="88"/>
      <c r="H22" s="15"/>
    </row>
    <row r="23" spans="1:8" ht="15.75" x14ac:dyDescent="0.25">
      <c r="A23" s="106" t="s">
        <v>18</v>
      </c>
      <c r="B23" s="13"/>
      <c r="C23" s="14"/>
      <c r="D23" s="86"/>
      <c r="E23" s="87"/>
      <c r="F23" s="87"/>
      <c r="G23" s="88"/>
      <c r="H23" s="15"/>
    </row>
    <row r="24" spans="1:8" ht="15.75" x14ac:dyDescent="0.25">
      <c r="A24" s="106" t="s">
        <v>19</v>
      </c>
      <c r="B24" s="13"/>
      <c r="C24" s="14"/>
      <c r="D24" s="86"/>
      <c r="E24" s="87"/>
      <c r="F24" s="87"/>
      <c r="G24" s="88"/>
      <c r="H24" s="15"/>
    </row>
    <row r="25" spans="1:8" ht="15.75" x14ac:dyDescent="0.25">
      <c r="A25" s="107" t="s">
        <v>20</v>
      </c>
      <c r="B25" s="13"/>
      <c r="C25" s="14"/>
      <c r="D25" s="86"/>
      <c r="E25" s="87"/>
      <c r="F25" s="87"/>
      <c r="G25" s="88"/>
      <c r="H25" s="15"/>
    </row>
    <row r="26" spans="1:8" ht="15.75" x14ac:dyDescent="0.2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24</v>
      </c>
      <c r="B29" s="13"/>
      <c r="C29" s="14"/>
      <c r="D29" s="86">
        <v>1</v>
      </c>
      <c r="E29" s="87">
        <v>41918</v>
      </c>
      <c r="F29" s="87">
        <v>17805.5</v>
      </c>
      <c r="G29" s="88">
        <f>F29/E29</f>
        <v>0.42476978863495396</v>
      </c>
      <c r="H29" s="15"/>
    </row>
    <row r="30" spans="1:8" ht="15.75" x14ac:dyDescent="0.25">
      <c r="A30" s="83" t="s">
        <v>25</v>
      </c>
      <c r="B30" s="13"/>
      <c r="C30" s="14"/>
      <c r="D30" s="86">
        <v>2</v>
      </c>
      <c r="E30" s="87">
        <v>294828</v>
      </c>
      <c r="F30" s="87">
        <v>118032</v>
      </c>
      <c r="G30" s="88">
        <f>F30/E30</f>
        <v>0.40034189425699052</v>
      </c>
      <c r="H30" s="15"/>
    </row>
    <row r="31" spans="1:8" ht="15.75" x14ac:dyDescent="0.25">
      <c r="A31" s="83" t="s">
        <v>26</v>
      </c>
      <c r="B31" s="13"/>
      <c r="C31" s="14"/>
      <c r="D31" s="86"/>
      <c r="E31" s="87"/>
      <c r="F31" s="87"/>
      <c r="G31" s="88"/>
      <c r="H31" s="15"/>
    </row>
    <row r="32" spans="1:8" ht="15.75" x14ac:dyDescent="0.25">
      <c r="A32" s="83" t="s">
        <v>132</v>
      </c>
      <c r="B32" s="13"/>
      <c r="C32" s="14"/>
      <c r="D32" s="86">
        <v>4</v>
      </c>
      <c r="E32" s="87">
        <v>680037</v>
      </c>
      <c r="F32" s="87">
        <v>84272.5</v>
      </c>
      <c r="G32" s="88">
        <f>F32/E32</f>
        <v>0.1239234041677144</v>
      </c>
      <c r="H32" s="15"/>
    </row>
    <row r="33" spans="1:8" ht="15.75" x14ac:dyDescent="0.25">
      <c r="A33" s="83" t="s">
        <v>109</v>
      </c>
      <c r="B33" s="13"/>
      <c r="C33" s="14"/>
      <c r="D33" s="86"/>
      <c r="E33" s="87"/>
      <c r="F33" s="87"/>
      <c r="G33" s="88"/>
      <c r="H33" s="15"/>
    </row>
    <row r="34" spans="1:8" ht="15.75" x14ac:dyDescent="0.25">
      <c r="A34" s="83" t="s">
        <v>27</v>
      </c>
      <c r="B34" s="13"/>
      <c r="C34" s="14"/>
      <c r="D34" s="86">
        <v>1</v>
      </c>
      <c r="E34" s="87">
        <v>47977</v>
      </c>
      <c r="F34" s="87">
        <v>21644</v>
      </c>
      <c r="G34" s="88">
        <f>F34/E34</f>
        <v>0.45113283448318986</v>
      </c>
      <c r="H34" s="15"/>
    </row>
    <row r="35" spans="1:8" x14ac:dyDescent="0.2">
      <c r="A35" s="16" t="s">
        <v>28</v>
      </c>
      <c r="B35" s="13"/>
      <c r="C35" s="14"/>
      <c r="D35" s="90"/>
      <c r="E35" s="91"/>
      <c r="F35" s="87"/>
      <c r="G35" s="92"/>
      <c r="H35" s="15"/>
    </row>
    <row r="36" spans="1:8" x14ac:dyDescent="0.2">
      <c r="A36" s="16" t="s">
        <v>29</v>
      </c>
      <c r="B36" s="13"/>
      <c r="C36" s="14"/>
      <c r="D36" s="90"/>
      <c r="E36" s="108"/>
      <c r="F36" s="87"/>
      <c r="G36" s="92"/>
      <c r="H36" s="15"/>
    </row>
    <row r="37" spans="1:8" x14ac:dyDescent="0.2">
      <c r="A37" s="16" t="s">
        <v>30</v>
      </c>
      <c r="B37" s="13"/>
      <c r="C37" s="14"/>
      <c r="D37" s="90"/>
      <c r="E37" s="91"/>
      <c r="F37" s="89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9</v>
      </c>
      <c r="E39" s="95">
        <f>SUM(E9:E38)</f>
        <v>1523821</v>
      </c>
      <c r="F39" s="95">
        <f>SUM(F9:F38)</f>
        <v>350509</v>
      </c>
      <c r="G39" s="96">
        <f>F39/E39</f>
        <v>0.23001979891338944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23</v>
      </c>
      <c r="E44" s="87">
        <v>553580.29</v>
      </c>
      <c r="F44" s="87">
        <v>45434.68</v>
      </c>
      <c r="G44" s="88">
        <f>1-(+F44/E44)</f>
        <v>0.91792576285546579</v>
      </c>
      <c r="H44" s="15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88"/>
      <c r="H45" s="15"/>
    </row>
    <row r="46" spans="1:8" ht="15.75" x14ac:dyDescent="0.25">
      <c r="A46" s="27" t="s">
        <v>38</v>
      </c>
      <c r="B46" s="28"/>
      <c r="C46" s="14"/>
      <c r="D46" s="86">
        <v>48</v>
      </c>
      <c r="E46" s="87">
        <v>1250232</v>
      </c>
      <c r="F46" s="87">
        <v>118386.82</v>
      </c>
      <c r="G46" s="88">
        <f>1-(+F46/E46)</f>
        <v>0.90530811881314832</v>
      </c>
      <c r="H46" s="15"/>
    </row>
    <row r="47" spans="1:8" ht="15.75" x14ac:dyDescent="0.25">
      <c r="A47" s="27" t="s">
        <v>39</v>
      </c>
      <c r="B47" s="28"/>
      <c r="C47" s="14"/>
      <c r="D47" s="86">
        <v>10</v>
      </c>
      <c r="E47" s="87">
        <v>499472.5</v>
      </c>
      <c r="F47" s="87">
        <v>28995.95</v>
      </c>
      <c r="G47" s="88">
        <f>1-(+F47/E47)</f>
        <v>0.94194685393089705</v>
      </c>
      <c r="H47" s="15"/>
    </row>
    <row r="48" spans="1:8" ht="15.75" x14ac:dyDescent="0.25">
      <c r="A48" s="27" t="s">
        <v>40</v>
      </c>
      <c r="B48" s="28"/>
      <c r="C48" s="14"/>
      <c r="D48" s="86">
        <v>48</v>
      </c>
      <c r="E48" s="87">
        <v>2892110.5</v>
      </c>
      <c r="F48" s="87">
        <v>218314.83</v>
      </c>
      <c r="G48" s="88">
        <f>1-(+F48/E48)</f>
        <v>0.92451366225460607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x14ac:dyDescent="0.25">
      <c r="A50" s="27" t="s">
        <v>42</v>
      </c>
      <c r="B50" s="28"/>
      <c r="C50" s="14"/>
      <c r="D50" s="86">
        <v>3</v>
      </c>
      <c r="E50" s="87">
        <v>412820</v>
      </c>
      <c r="F50" s="87">
        <v>56670</v>
      </c>
      <c r="G50" s="88">
        <f>1-(+F50/E50)</f>
        <v>0.86272467419214183</v>
      </c>
      <c r="H50" s="15"/>
    </row>
    <row r="51" spans="1:8" ht="15.75" x14ac:dyDescent="0.2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x14ac:dyDescent="0.25">
      <c r="A52" s="27" t="s">
        <v>44</v>
      </c>
      <c r="B52" s="28"/>
      <c r="C52" s="14"/>
      <c r="D52" s="86"/>
      <c r="E52" s="87"/>
      <c r="F52" s="87"/>
      <c r="G52" s="88"/>
      <c r="H52" s="15"/>
    </row>
    <row r="53" spans="1:8" ht="15.75" x14ac:dyDescent="0.25">
      <c r="A53" s="29" t="s">
        <v>65</v>
      </c>
      <c r="B53" s="30"/>
      <c r="C53" s="14"/>
      <c r="D53" s="86">
        <v>386</v>
      </c>
      <c r="E53" s="87">
        <v>21740253.649999999</v>
      </c>
      <c r="F53" s="87">
        <v>2411532.2000000002</v>
      </c>
      <c r="G53" s="88">
        <f>1-(+F53/E53)</f>
        <v>0.88907525004888799</v>
      </c>
      <c r="H53" s="15"/>
    </row>
    <row r="54" spans="1:8" ht="15.75" x14ac:dyDescent="0.25">
      <c r="A54" s="29" t="s">
        <v>66</v>
      </c>
      <c r="B54" s="30"/>
      <c r="C54" s="14"/>
      <c r="D54" s="86"/>
      <c r="E54" s="87"/>
      <c r="F54" s="87"/>
      <c r="G54" s="88"/>
      <c r="H54" s="15"/>
    </row>
    <row r="55" spans="1:8" x14ac:dyDescent="0.2">
      <c r="A55" s="31" t="s">
        <v>45</v>
      </c>
      <c r="B55" s="30"/>
      <c r="C55" s="14"/>
      <c r="D55" s="90"/>
      <c r="E55" s="109"/>
      <c r="F55" s="87">
        <v>335</v>
      </c>
      <c r="G55" s="92"/>
      <c r="H55" s="15"/>
    </row>
    <row r="56" spans="1:8" x14ac:dyDescent="0.2">
      <c r="A56" s="16" t="s">
        <v>46</v>
      </c>
      <c r="B56" s="28"/>
      <c r="C56" s="14"/>
      <c r="D56" s="90"/>
      <c r="E56" s="109"/>
      <c r="F56" s="87"/>
      <c r="G56" s="92"/>
      <c r="H56" s="15"/>
    </row>
    <row r="57" spans="1:8" x14ac:dyDescent="0.2">
      <c r="A57" s="16" t="s">
        <v>47</v>
      </c>
      <c r="B57" s="28"/>
      <c r="C57" s="14"/>
      <c r="D57" s="90"/>
      <c r="E57" s="108"/>
      <c r="F57" s="87"/>
      <c r="G57" s="92"/>
      <c r="H57" s="15"/>
    </row>
    <row r="58" spans="1:8" x14ac:dyDescent="0.2">
      <c r="A58" s="16" t="s">
        <v>30</v>
      </c>
      <c r="B58" s="28"/>
      <c r="C58" s="14"/>
      <c r="D58" s="90"/>
      <c r="E58" s="108"/>
      <c r="F58" s="87"/>
      <c r="G58" s="92"/>
      <c r="H58" s="15"/>
    </row>
    <row r="59" spans="1:8" ht="15.75" x14ac:dyDescent="0.25">
      <c r="A59" s="32"/>
      <c r="B59" s="18"/>
      <c r="C59" s="14"/>
      <c r="D59" s="90"/>
      <c r="E59" s="110"/>
      <c r="F59" s="93"/>
      <c r="G59" s="92"/>
      <c r="H59" s="15"/>
    </row>
    <row r="60" spans="1:8" ht="15.75" x14ac:dyDescent="0.25">
      <c r="A60" s="20" t="s">
        <v>48</v>
      </c>
      <c r="B60" s="20"/>
      <c r="C60" s="21"/>
      <c r="D60" s="94">
        <f>SUM(D44:D56)</f>
        <v>518</v>
      </c>
      <c r="E60" s="95">
        <f>SUM(E44:E59)</f>
        <v>27348468.939999998</v>
      </c>
      <c r="F60" s="95">
        <f>SUM(F44:F59)</f>
        <v>2879669.4800000004</v>
      </c>
      <c r="G60" s="96">
        <f>1-(F60/E60)</f>
        <v>0.8947045450215978</v>
      </c>
      <c r="H60" s="15"/>
    </row>
    <row r="61" spans="1:8" x14ac:dyDescent="0.2">
      <c r="A61" s="33"/>
      <c r="B61" s="33"/>
      <c r="C61" s="50"/>
      <c r="D61" s="111"/>
      <c r="E61" s="105"/>
      <c r="F61" s="34"/>
      <c r="G61" s="34"/>
      <c r="H61" s="2"/>
    </row>
    <row r="62" spans="1:8" ht="18" x14ac:dyDescent="0.25">
      <c r="A62" s="35" t="s">
        <v>49</v>
      </c>
      <c r="B62" s="36"/>
      <c r="C62" s="39"/>
      <c r="D62" s="51"/>
      <c r="E62" s="36"/>
      <c r="F62" s="37">
        <f>F60+F39</f>
        <v>3230178.4800000004</v>
      </c>
      <c r="G62" s="36"/>
      <c r="H62" s="2"/>
    </row>
    <row r="63" spans="1:8" ht="18" x14ac:dyDescent="0.25">
      <c r="A63" s="38"/>
      <c r="B63" s="39"/>
      <c r="C63" s="39"/>
      <c r="D63" s="52"/>
      <c r="E63" s="39"/>
      <c r="F63" s="37"/>
      <c r="G63" s="39"/>
      <c r="H63" s="2"/>
    </row>
    <row r="64" spans="1:8" ht="15.75" x14ac:dyDescent="0.2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55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82" t="s">
        <v>106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112</v>
      </c>
      <c r="B9" s="13"/>
      <c r="C9" s="14"/>
      <c r="D9" s="86">
        <v>5</v>
      </c>
      <c r="E9" s="87">
        <v>1053524</v>
      </c>
      <c r="F9" s="87">
        <v>132240.5</v>
      </c>
      <c r="G9" s="88">
        <f>F9/E9</f>
        <v>0.12552205739973651</v>
      </c>
      <c r="H9" s="15"/>
    </row>
    <row r="10" spans="1:8" ht="15.75" x14ac:dyDescent="0.2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x14ac:dyDescent="0.25">
      <c r="A11" s="106" t="s">
        <v>115</v>
      </c>
      <c r="B11" s="13"/>
      <c r="C11" s="14"/>
      <c r="D11" s="86">
        <v>1</v>
      </c>
      <c r="E11" s="87">
        <v>330077</v>
      </c>
      <c r="F11" s="87">
        <v>128687</v>
      </c>
      <c r="G11" s="88">
        <f>F11/E11</f>
        <v>0.38986963647876099</v>
      </c>
      <c r="H11" s="15"/>
    </row>
    <row r="12" spans="1:8" ht="15.75" x14ac:dyDescent="0.25">
      <c r="A12" s="106" t="s">
        <v>73</v>
      </c>
      <c r="B12" s="13"/>
      <c r="C12" s="14"/>
      <c r="D12" s="86">
        <v>2</v>
      </c>
      <c r="E12" s="87">
        <v>145236</v>
      </c>
      <c r="F12" s="87">
        <v>43064.5</v>
      </c>
      <c r="G12" s="88">
        <f>F12/E12</f>
        <v>0.29651394970943845</v>
      </c>
      <c r="H12" s="15"/>
    </row>
    <row r="13" spans="1:8" ht="15.75" x14ac:dyDescent="0.25">
      <c r="A13" s="106" t="s">
        <v>119</v>
      </c>
      <c r="B13" s="13"/>
      <c r="C13" s="14"/>
      <c r="D13" s="86">
        <v>3</v>
      </c>
      <c r="E13" s="87">
        <v>650726</v>
      </c>
      <c r="F13" s="87">
        <v>158029.5</v>
      </c>
      <c r="G13" s="88">
        <f>F13/E13</f>
        <v>0.24285106173719814</v>
      </c>
      <c r="H13" s="15"/>
    </row>
    <row r="14" spans="1:8" ht="15.75" x14ac:dyDescent="0.25">
      <c r="A14" s="106" t="s">
        <v>25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57</v>
      </c>
      <c r="B15" s="13"/>
      <c r="C15" s="14"/>
      <c r="D15" s="86"/>
      <c r="E15" s="87"/>
      <c r="F15" s="87"/>
      <c r="G15" s="88"/>
      <c r="H15" s="15"/>
    </row>
    <row r="16" spans="1:8" ht="15.75" x14ac:dyDescent="0.25">
      <c r="A16" s="106" t="s">
        <v>10</v>
      </c>
      <c r="B16" s="13"/>
      <c r="C16" s="14"/>
      <c r="D16" s="86"/>
      <c r="E16" s="87"/>
      <c r="F16" s="87"/>
      <c r="G16" s="88"/>
      <c r="H16" s="15"/>
    </row>
    <row r="17" spans="1:8" ht="15.75" x14ac:dyDescent="0.25">
      <c r="A17" s="106" t="s">
        <v>14</v>
      </c>
      <c r="B17" s="13"/>
      <c r="C17" s="14"/>
      <c r="D17" s="86">
        <v>2</v>
      </c>
      <c r="E17" s="87">
        <v>962905</v>
      </c>
      <c r="F17" s="87">
        <v>212002</v>
      </c>
      <c r="G17" s="88">
        <f t="shared" ref="G17:G25" si="0">F17/E17</f>
        <v>0.2201691755676832</v>
      </c>
      <c r="H17" s="15"/>
    </row>
    <row r="18" spans="1:8" ht="15.75" x14ac:dyDescent="0.25">
      <c r="A18" s="106" t="s">
        <v>15</v>
      </c>
      <c r="B18" s="13"/>
      <c r="C18" s="14"/>
      <c r="D18" s="86">
        <v>2</v>
      </c>
      <c r="E18" s="87">
        <v>979378</v>
      </c>
      <c r="F18" s="87">
        <v>169542</v>
      </c>
      <c r="G18" s="88">
        <f t="shared" si="0"/>
        <v>0.17311191388820252</v>
      </c>
      <c r="H18" s="15"/>
    </row>
    <row r="19" spans="1:8" ht="15.75" x14ac:dyDescent="0.25">
      <c r="A19" s="106" t="s">
        <v>58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17</v>
      </c>
      <c r="B20" s="13"/>
      <c r="C20" s="14"/>
      <c r="D20" s="86">
        <v>1</v>
      </c>
      <c r="E20" s="87">
        <v>143106</v>
      </c>
      <c r="F20" s="87">
        <v>46112.5</v>
      </c>
      <c r="G20" s="88">
        <f t="shared" si="0"/>
        <v>0.32222618199097175</v>
      </c>
      <c r="H20" s="15"/>
    </row>
    <row r="21" spans="1:8" ht="15.75" x14ac:dyDescent="0.25">
      <c r="A21" s="106" t="s">
        <v>129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59</v>
      </c>
      <c r="B22" s="13"/>
      <c r="C22" s="14"/>
      <c r="D22" s="86">
        <v>6</v>
      </c>
      <c r="E22" s="87">
        <v>2862771</v>
      </c>
      <c r="F22" s="87">
        <v>345624</v>
      </c>
      <c r="G22" s="88">
        <f t="shared" si="0"/>
        <v>0.12073057886921448</v>
      </c>
      <c r="H22" s="15"/>
    </row>
    <row r="23" spans="1:8" ht="15.75" x14ac:dyDescent="0.25">
      <c r="A23" s="106" t="s">
        <v>60</v>
      </c>
      <c r="B23" s="13"/>
      <c r="C23" s="14"/>
      <c r="D23" s="86">
        <v>4</v>
      </c>
      <c r="E23" s="87">
        <v>1233991</v>
      </c>
      <c r="F23" s="87">
        <v>141480.5</v>
      </c>
      <c r="G23" s="88">
        <f t="shared" si="0"/>
        <v>0.11465278109807932</v>
      </c>
      <c r="H23" s="15"/>
    </row>
    <row r="24" spans="1:8" ht="15.75" x14ac:dyDescent="0.25">
      <c r="A24" s="107" t="s">
        <v>20</v>
      </c>
      <c r="B24" s="13"/>
      <c r="C24" s="14"/>
      <c r="D24" s="86">
        <v>6</v>
      </c>
      <c r="E24" s="87">
        <v>946214</v>
      </c>
      <c r="F24" s="87">
        <v>234183</v>
      </c>
      <c r="G24" s="88">
        <f t="shared" si="0"/>
        <v>0.24749475277262861</v>
      </c>
      <c r="H24" s="15"/>
    </row>
    <row r="25" spans="1:8" ht="15.75" x14ac:dyDescent="0.25">
      <c r="A25" s="107" t="s">
        <v>21</v>
      </c>
      <c r="B25" s="13"/>
      <c r="C25" s="14"/>
      <c r="D25" s="86">
        <v>20</v>
      </c>
      <c r="E25" s="87">
        <v>235459</v>
      </c>
      <c r="F25" s="87">
        <v>235459</v>
      </c>
      <c r="G25" s="88">
        <f t="shared" si="0"/>
        <v>1</v>
      </c>
      <c r="H25" s="15"/>
    </row>
    <row r="26" spans="1:8" ht="15.75" x14ac:dyDescent="0.25">
      <c r="A26" s="83" t="s">
        <v>22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23</v>
      </c>
      <c r="B27" s="13"/>
      <c r="C27" s="14"/>
      <c r="D27" s="86"/>
      <c r="E27" s="87">
        <v>73022</v>
      </c>
      <c r="F27" s="87">
        <v>23597</v>
      </c>
      <c r="G27" s="88">
        <f>F27/E27</f>
        <v>0.32314918791597053</v>
      </c>
      <c r="H27" s="15"/>
    </row>
    <row r="28" spans="1:8" ht="15.75" x14ac:dyDescent="0.25">
      <c r="A28" s="106" t="s">
        <v>139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24</v>
      </c>
      <c r="B29" s="13"/>
      <c r="C29" s="14"/>
      <c r="D29" s="86">
        <v>2</v>
      </c>
      <c r="E29" s="87">
        <v>254383</v>
      </c>
      <c r="F29" s="87">
        <v>94735</v>
      </c>
      <c r="G29" s="88">
        <f>F29/E29</f>
        <v>0.37241089223729573</v>
      </c>
      <c r="H29" s="15"/>
    </row>
    <row r="30" spans="1:8" ht="15.75" x14ac:dyDescent="0.25">
      <c r="A30" s="83" t="s">
        <v>133</v>
      </c>
      <c r="B30" s="13"/>
      <c r="C30" s="14"/>
      <c r="D30" s="86">
        <v>2</v>
      </c>
      <c r="E30" s="87">
        <v>242967</v>
      </c>
      <c r="F30" s="87">
        <v>102031</v>
      </c>
      <c r="G30" s="88">
        <f>F30/E30</f>
        <v>0.41993768701099327</v>
      </c>
      <c r="H30" s="15"/>
    </row>
    <row r="31" spans="1:8" ht="15.75" x14ac:dyDescent="0.25">
      <c r="A31" s="83" t="s">
        <v>140</v>
      </c>
      <c r="B31" s="13"/>
      <c r="C31" s="14"/>
      <c r="D31" s="86"/>
      <c r="E31" s="89"/>
      <c r="F31" s="87"/>
      <c r="G31" s="88"/>
      <c r="H31" s="15"/>
    </row>
    <row r="32" spans="1:8" ht="15.75" x14ac:dyDescent="0.25">
      <c r="A32" s="83" t="s">
        <v>142</v>
      </c>
      <c r="B32" s="13"/>
      <c r="C32" s="14"/>
      <c r="D32" s="86"/>
      <c r="E32" s="89"/>
      <c r="F32" s="87"/>
      <c r="G32" s="88"/>
      <c r="H32" s="15"/>
    </row>
    <row r="33" spans="1:8" ht="15.75" x14ac:dyDescent="0.25">
      <c r="A33" s="83" t="s">
        <v>62</v>
      </c>
      <c r="B33" s="13"/>
      <c r="C33" s="14"/>
      <c r="D33" s="86">
        <v>24</v>
      </c>
      <c r="E33" s="89">
        <v>2697784</v>
      </c>
      <c r="F33" s="89">
        <v>689168</v>
      </c>
      <c r="G33" s="88">
        <f>F33/E33</f>
        <v>0.25545707143344315</v>
      </c>
      <c r="H33" s="15"/>
    </row>
    <row r="34" spans="1:8" ht="15.75" x14ac:dyDescent="0.25">
      <c r="A34" s="106" t="s">
        <v>63</v>
      </c>
      <c r="B34" s="13"/>
      <c r="C34" s="14"/>
      <c r="D34" s="86">
        <v>1</v>
      </c>
      <c r="E34" s="87">
        <v>102455</v>
      </c>
      <c r="F34" s="87">
        <v>29261</v>
      </c>
      <c r="G34" s="88">
        <f>F34/E34</f>
        <v>0.28559855546337415</v>
      </c>
      <c r="H34" s="15"/>
    </row>
    <row r="35" spans="1:8" ht="15.75" x14ac:dyDescent="0.25">
      <c r="A35" s="106" t="s">
        <v>109</v>
      </c>
      <c r="B35" s="13"/>
      <c r="C35" s="14"/>
      <c r="D35" s="86">
        <v>2</v>
      </c>
      <c r="E35" s="87">
        <v>257422</v>
      </c>
      <c r="F35" s="87">
        <v>81130</v>
      </c>
      <c r="G35" s="88">
        <f>F35/E35</f>
        <v>0.31516342814522458</v>
      </c>
      <c r="H35" s="15"/>
    </row>
    <row r="36" spans="1:8" x14ac:dyDescent="0.2">
      <c r="A36" s="16" t="s">
        <v>28</v>
      </c>
      <c r="B36" s="13"/>
      <c r="C36" s="14"/>
      <c r="D36" s="90"/>
      <c r="E36" s="91">
        <v>422495</v>
      </c>
      <c r="F36" s="87">
        <v>59384</v>
      </c>
      <c r="G36" s="92"/>
      <c r="H36" s="15"/>
    </row>
    <row r="37" spans="1:8" x14ac:dyDescent="0.2">
      <c r="A37" s="16" t="s">
        <v>29</v>
      </c>
      <c r="B37" s="13"/>
      <c r="C37" s="14"/>
      <c r="D37" s="90"/>
      <c r="E37" s="91"/>
      <c r="F37" s="87"/>
      <c r="G37" s="92"/>
      <c r="H37" s="15"/>
    </row>
    <row r="38" spans="1:8" x14ac:dyDescent="0.2">
      <c r="A38" s="16" t="s">
        <v>30</v>
      </c>
      <c r="B38" s="13"/>
      <c r="C38" s="14"/>
      <c r="D38" s="90"/>
      <c r="E38" s="91"/>
      <c r="F38" s="89"/>
      <c r="G38" s="92"/>
      <c r="H38" s="15"/>
    </row>
    <row r="39" spans="1:8" x14ac:dyDescent="0.2">
      <c r="A39" s="17"/>
      <c r="B39" s="18"/>
      <c r="C39" s="21"/>
      <c r="D39" s="90"/>
      <c r="E39" s="93"/>
      <c r="F39" s="93"/>
      <c r="G39" s="92"/>
      <c r="H39" s="15"/>
    </row>
    <row r="40" spans="1:8" ht="15.75" x14ac:dyDescent="0.25">
      <c r="A40" s="19" t="s">
        <v>31</v>
      </c>
      <c r="B40" s="20"/>
      <c r="C40" s="22"/>
      <c r="D40" s="94">
        <f>SUM(D9:D39)</f>
        <v>83</v>
      </c>
      <c r="E40" s="95">
        <f>SUM(E9:E39)</f>
        <v>13593915</v>
      </c>
      <c r="F40" s="95">
        <f>SUM(F9:F39)</f>
        <v>2925730.5</v>
      </c>
      <c r="G40" s="96">
        <f>F40/E40</f>
        <v>0.21522353935566024</v>
      </c>
      <c r="H40" s="2"/>
    </row>
    <row r="41" spans="1:8" ht="15.75" x14ac:dyDescent="0.25">
      <c r="A41" s="22"/>
      <c r="B41" s="22"/>
      <c r="C41" s="24"/>
      <c r="D41" s="97"/>
      <c r="E41" s="98"/>
      <c r="F41" s="99"/>
      <c r="G41" s="99"/>
      <c r="H41" s="2"/>
    </row>
    <row r="42" spans="1:8" ht="18" x14ac:dyDescent="0.25">
      <c r="A42" s="23" t="s">
        <v>32</v>
      </c>
      <c r="B42" s="24"/>
      <c r="C42" s="26"/>
      <c r="D42" s="25"/>
      <c r="E42" s="100"/>
      <c r="F42" s="101"/>
      <c r="G42" s="101"/>
      <c r="H42" s="2"/>
    </row>
    <row r="43" spans="1:8" ht="15.75" x14ac:dyDescent="0.25">
      <c r="A43" s="26"/>
      <c r="B43" s="26"/>
      <c r="C43" s="26"/>
      <c r="D43" s="102"/>
      <c r="E43" s="25" t="s">
        <v>33</v>
      </c>
      <c r="F43" s="25" t="s">
        <v>33</v>
      </c>
      <c r="G43" s="25" t="s">
        <v>5</v>
      </c>
      <c r="H43" s="2"/>
    </row>
    <row r="44" spans="1:8" ht="15.75" x14ac:dyDescent="0.25">
      <c r="A44" s="26"/>
      <c r="B44" s="26"/>
      <c r="C44" s="14"/>
      <c r="D44" s="102" t="s">
        <v>6</v>
      </c>
      <c r="E44" s="103" t="s">
        <v>34</v>
      </c>
      <c r="F44" s="101" t="s">
        <v>8</v>
      </c>
      <c r="G44" s="101" t="s">
        <v>35</v>
      </c>
      <c r="H44" s="15"/>
    </row>
    <row r="45" spans="1:8" ht="15.75" x14ac:dyDescent="0.25">
      <c r="A45" s="27" t="s">
        <v>36</v>
      </c>
      <c r="B45" s="28"/>
      <c r="C45" s="14"/>
      <c r="D45" s="86">
        <v>174</v>
      </c>
      <c r="E45" s="87">
        <v>29602064.649999999</v>
      </c>
      <c r="F45" s="87">
        <v>1585349.47</v>
      </c>
      <c r="G45" s="88">
        <f t="shared" ref="G45:G51" si="1">1-(+F45/E45)</f>
        <v>0.94644463186117656</v>
      </c>
      <c r="H45" s="15"/>
    </row>
    <row r="46" spans="1:8" ht="15.75" x14ac:dyDescent="0.25">
      <c r="A46" s="27" t="s">
        <v>37</v>
      </c>
      <c r="B46" s="28"/>
      <c r="C46" s="14"/>
      <c r="D46" s="86">
        <v>3</v>
      </c>
      <c r="E46" s="87">
        <v>1476480.45</v>
      </c>
      <c r="F46" s="87">
        <v>263596.90000000002</v>
      </c>
      <c r="G46" s="88">
        <f t="shared" si="1"/>
        <v>0.8214694275159552</v>
      </c>
      <c r="H46" s="15"/>
    </row>
    <row r="47" spans="1:8" ht="15.75" x14ac:dyDescent="0.25">
      <c r="A47" s="27" t="s">
        <v>38</v>
      </c>
      <c r="B47" s="28"/>
      <c r="C47" s="14"/>
      <c r="D47" s="86">
        <v>302</v>
      </c>
      <c r="E47" s="87">
        <v>29477733.5</v>
      </c>
      <c r="F47" s="87">
        <v>1514182.59</v>
      </c>
      <c r="G47" s="88">
        <f t="shared" si="1"/>
        <v>0.94863300497645109</v>
      </c>
      <c r="H47" s="15"/>
    </row>
    <row r="48" spans="1:8" ht="15.75" x14ac:dyDescent="0.25">
      <c r="A48" s="27" t="s">
        <v>39</v>
      </c>
      <c r="B48" s="28"/>
      <c r="C48" s="14"/>
      <c r="D48" s="86">
        <v>23</v>
      </c>
      <c r="E48" s="87">
        <v>890649.5</v>
      </c>
      <c r="F48" s="87">
        <v>70030.5</v>
      </c>
      <c r="G48" s="88">
        <f t="shared" si="1"/>
        <v>0.9213714261334004</v>
      </c>
      <c r="H48" s="15"/>
    </row>
    <row r="49" spans="1:8" ht="15.75" x14ac:dyDescent="0.25">
      <c r="A49" s="27" t="s">
        <v>40</v>
      </c>
      <c r="B49" s="28"/>
      <c r="C49" s="14"/>
      <c r="D49" s="86">
        <v>149</v>
      </c>
      <c r="E49" s="87">
        <v>12851711.33</v>
      </c>
      <c r="F49" s="87">
        <v>824678.48</v>
      </c>
      <c r="G49" s="88">
        <f t="shared" si="1"/>
        <v>0.93583123221302544</v>
      </c>
      <c r="H49" s="15"/>
    </row>
    <row r="50" spans="1:8" ht="15.75" x14ac:dyDescent="0.25">
      <c r="A50" s="27" t="s">
        <v>41</v>
      </c>
      <c r="B50" s="28"/>
      <c r="C50" s="14"/>
      <c r="D50" s="86">
        <v>3</v>
      </c>
      <c r="E50" s="87">
        <v>407308</v>
      </c>
      <c r="F50" s="87">
        <v>41291.85</v>
      </c>
      <c r="G50" s="88">
        <f t="shared" si="1"/>
        <v>0.8986225411727734</v>
      </c>
      <c r="H50" s="15"/>
    </row>
    <row r="51" spans="1:8" ht="15.75" x14ac:dyDescent="0.25">
      <c r="A51" s="27" t="s">
        <v>42</v>
      </c>
      <c r="B51" s="28"/>
      <c r="C51" s="14"/>
      <c r="D51" s="86">
        <v>28</v>
      </c>
      <c r="E51" s="87">
        <v>3431540</v>
      </c>
      <c r="F51" s="87">
        <v>233052.82</v>
      </c>
      <c r="G51" s="88">
        <f t="shared" si="1"/>
        <v>0.93208506384888423</v>
      </c>
      <c r="H51" s="15"/>
    </row>
    <row r="52" spans="1:8" ht="15.75" x14ac:dyDescent="0.25">
      <c r="A52" s="27" t="s">
        <v>43</v>
      </c>
      <c r="B52" s="28"/>
      <c r="C52" s="14"/>
      <c r="D52" s="86"/>
      <c r="E52" s="87"/>
      <c r="F52" s="87"/>
      <c r="G52" s="88"/>
      <c r="H52" s="15"/>
    </row>
    <row r="53" spans="1:8" ht="15.75" x14ac:dyDescent="0.25">
      <c r="A53" s="27" t="s">
        <v>44</v>
      </c>
      <c r="B53" s="28"/>
      <c r="C53" s="14"/>
      <c r="D53" s="86">
        <v>4</v>
      </c>
      <c r="E53" s="87">
        <v>450925</v>
      </c>
      <c r="F53" s="87">
        <v>56844</v>
      </c>
      <c r="G53" s="88">
        <f>1-(+F53/E53)</f>
        <v>0.87393912513167382</v>
      </c>
      <c r="H53" s="15"/>
    </row>
    <row r="54" spans="1:8" ht="15.75" x14ac:dyDescent="0.25">
      <c r="A54" s="29" t="s">
        <v>64</v>
      </c>
      <c r="B54" s="30"/>
      <c r="C54" s="14"/>
      <c r="D54" s="86">
        <v>2</v>
      </c>
      <c r="E54" s="87">
        <v>124000</v>
      </c>
      <c r="F54" s="87">
        <v>29300</v>
      </c>
      <c r="G54" s="88">
        <f>1-(+F54/E54)</f>
        <v>0.7637096774193548</v>
      </c>
      <c r="H54" s="15"/>
    </row>
    <row r="55" spans="1:8" ht="15.75" x14ac:dyDescent="0.25">
      <c r="A55" s="27" t="s">
        <v>65</v>
      </c>
      <c r="B55" s="30"/>
      <c r="C55" s="14"/>
      <c r="D55" s="86">
        <v>1329</v>
      </c>
      <c r="E55" s="87">
        <v>98124231.239999995</v>
      </c>
      <c r="F55" s="87">
        <v>11583193.109999999</v>
      </c>
      <c r="G55" s="88">
        <f>1-(+F55/E55)</f>
        <v>0.88195379506547256</v>
      </c>
      <c r="H55" s="15"/>
    </row>
    <row r="56" spans="1:8" ht="15.75" x14ac:dyDescent="0.25">
      <c r="A56" s="27" t="s">
        <v>66</v>
      </c>
      <c r="B56" s="30"/>
      <c r="C56" s="14"/>
      <c r="D56" s="86"/>
      <c r="E56" s="87"/>
      <c r="F56" s="87"/>
      <c r="G56" s="88"/>
      <c r="H56" s="15"/>
    </row>
    <row r="57" spans="1:8" x14ac:dyDescent="0.2">
      <c r="A57" s="31" t="s">
        <v>45</v>
      </c>
      <c r="B57" s="30"/>
      <c r="C57" s="14"/>
      <c r="D57" s="90"/>
      <c r="E57" s="109"/>
      <c r="F57" s="87"/>
      <c r="G57" s="92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92"/>
      <c r="H58" s="15"/>
    </row>
    <row r="59" spans="1:8" x14ac:dyDescent="0.2">
      <c r="A59" s="16" t="s">
        <v>47</v>
      </c>
      <c r="B59" s="28"/>
      <c r="C59" s="14"/>
      <c r="D59" s="90"/>
      <c r="E59" s="91"/>
      <c r="F59" s="87"/>
      <c r="G59" s="92"/>
      <c r="H59" s="15"/>
    </row>
    <row r="60" spans="1:8" x14ac:dyDescent="0.2">
      <c r="A60" s="16" t="s">
        <v>30</v>
      </c>
      <c r="B60" s="28"/>
      <c r="C60" s="14"/>
      <c r="D60" s="90"/>
      <c r="E60" s="91"/>
      <c r="F60" s="89"/>
      <c r="G60" s="92"/>
      <c r="H60" s="15"/>
    </row>
    <row r="61" spans="1:8" ht="15.75" x14ac:dyDescent="0.25">
      <c r="A61" s="32"/>
      <c r="B61" s="18"/>
      <c r="C61" s="21"/>
      <c r="D61" s="90"/>
      <c r="E61" s="93"/>
      <c r="F61" s="93"/>
      <c r="G61" s="92"/>
      <c r="H61" s="15"/>
    </row>
    <row r="62" spans="1:8" ht="15.75" x14ac:dyDescent="0.25">
      <c r="A62" s="20" t="s">
        <v>48</v>
      </c>
      <c r="B62" s="20"/>
      <c r="C62" s="33"/>
      <c r="D62" s="94">
        <f>SUM(D45:D58)</f>
        <v>2017</v>
      </c>
      <c r="E62" s="95">
        <f>SUM(E45:E61)</f>
        <v>176836643.66999999</v>
      </c>
      <c r="F62" s="95">
        <f>SUM(F45:F61)</f>
        <v>16201519.719999999</v>
      </c>
      <c r="G62" s="96">
        <f>1-(+F62/E62)</f>
        <v>0.90838143393948301</v>
      </c>
      <c r="H62" s="2"/>
    </row>
    <row r="63" spans="1:8" ht="18" x14ac:dyDescent="0.25">
      <c r="A63" s="33"/>
      <c r="B63" s="33"/>
      <c r="C63" s="36"/>
      <c r="D63" s="104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36"/>
      <c r="E64" s="36"/>
      <c r="F64" s="37">
        <f>F62+F40</f>
        <v>19127250.219999999</v>
      </c>
      <c r="G64" s="36"/>
      <c r="H64" s="2"/>
    </row>
    <row r="65" spans="1:8" ht="8.25" customHeight="1" x14ac:dyDescent="0.25">
      <c r="A65" s="35"/>
      <c r="B65" s="36"/>
      <c r="C65" s="39"/>
      <c r="D65" s="36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38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4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112</v>
      </c>
      <c r="B9" s="13"/>
      <c r="C9" s="14"/>
      <c r="D9" s="86"/>
      <c r="E9" s="112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>
        <v>8</v>
      </c>
      <c r="E10" s="112">
        <v>2831536</v>
      </c>
      <c r="F10" s="87">
        <v>694482</v>
      </c>
      <c r="G10" s="113">
        <f>F10/E10</f>
        <v>0.24526687988427481</v>
      </c>
      <c r="H10" s="15"/>
    </row>
    <row r="11" spans="1:8" ht="15.75" x14ac:dyDescent="0.25">
      <c r="A11" s="106" t="s">
        <v>115</v>
      </c>
      <c r="B11" s="13"/>
      <c r="C11" s="14"/>
      <c r="D11" s="86">
        <v>6</v>
      </c>
      <c r="E11" s="112">
        <v>419958</v>
      </c>
      <c r="F11" s="87">
        <v>129713</v>
      </c>
      <c r="G11" s="113">
        <f>F11/E11</f>
        <v>0.30887136332680887</v>
      </c>
      <c r="H11" s="15"/>
    </row>
    <row r="12" spans="1:8" ht="15.75" x14ac:dyDescent="0.25">
      <c r="A12" s="106" t="s">
        <v>73</v>
      </c>
      <c r="B12" s="13"/>
      <c r="C12" s="14"/>
      <c r="D12" s="86">
        <v>2</v>
      </c>
      <c r="E12" s="112">
        <v>183372</v>
      </c>
      <c r="F12" s="87">
        <v>46913.5</v>
      </c>
      <c r="G12" s="113">
        <f>F12/E12</f>
        <v>0.25583785965141898</v>
      </c>
      <c r="H12" s="15"/>
    </row>
    <row r="13" spans="1:8" ht="15.75" x14ac:dyDescent="0.25">
      <c r="A13" s="106" t="s">
        <v>119</v>
      </c>
      <c r="B13" s="13"/>
      <c r="C13" s="14"/>
      <c r="D13" s="86"/>
      <c r="E13" s="112"/>
      <c r="F13" s="87"/>
      <c r="G13" s="113"/>
      <c r="H13" s="15"/>
    </row>
    <row r="14" spans="1:8" ht="15.75" x14ac:dyDescent="0.25">
      <c r="A14" s="106" t="s">
        <v>25</v>
      </c>
      <c r="B14" s="13"/>
      <c r="C14" s="14"/>
      <c r="D14" s="86">
        <v>2</v>
      </c>
      <c r="E14" s="112">
        <v>394866</v>
      </c>
      <c r="F14" s="87">
        <v>149003</v>
      </c>
      <c r="G14" s="113">
        <f>F14/E14</f>
        <v>0.37735079748572936</v>
      </c>
      <c r="H14" s="15"/>
    </row>
    <row r="15" spans="1:8" ht="15.75" x14ac:dyDescent="0.25">
      <c r="A15" s="106" t="s">
        <v>57</v>
      </c>
      <c r="B15" s="13"/>
      <c r="C15" s="14"/>
      <c r="D15" s="86"/>
      <c r="E15" s="112"/>
      <c r="F15" s="87"/>
      <c r="G15" s="113"/>
      <c r="H15" s="15"/>
    </row>
    <row r="16" spans="1:8" ht="15.75" x14ac:dyDescent="0.25">
      <c r="A16" s="106" t="s">
        <v>10</v>
      </c>
      <c r="B16" s="13"/>
      <c r="C16" s="14"/>
      <c r="D16" s="86"/>
      <c r="E16" s="112"/>
      <c r="F16" s="87"/>
      <c r="G16" s="113"/>
      <c r="H16" s="15"/>
    </row>
    <row r="17" spans="1:8" ht="15.75" x14ac:dyDescent="0.25">
      <c r="A17" s="106" t="s">
        <v>14</v>
      </c>
      <c r="B17" s="13"/>
      <c r="C17" s="14"/>
      <c r="D17" s="86">
        <v>2</v>
      </c>
      <c r="E17" s="112">
        <v>1388953</v>
      </c>
      <c r="F17" s="87">
        <v>217403.5</v>
      </c>
      <c r="G17" s="88">
        <f t="shared" ref="G17:G23" si="0">F17/E17</f>
        <v>0.15652329488470812</v>
      </c>
      <c r="H17" s="15"/>
    </row>
    <row r="18" spans="1:8" ht="15.75" x14ac:dyDescent="0.25">
      <c r="A18" s="106" t="s">
        <v>15</v>
      </c>
      <c r="B18" s="13"/>
      <c r="C18" s="14"/>
      <c r="D18" s="86">
        <v>2</v>
      </c>
      <c r="E18" s="112">
        <v>1782844</v>
      </c>
      <c r="F18" s="87">
        <v>617156.5</v>
      </c>
      <c r="G18" s="113">
        <f t="shared" si="0"/>
        <v>0.34616405024780633</v>
      </c>
      <c r="H18" s="15"/>
    </row>
    <row r="19" spans="1:8" ht="15.75" x14ac:dyDescent="0.25">
      <c r="A19" s="106" t="s">
        <v>58</v>
      </c>
      <c r="B19" s="13"/>
      <c r="C19" s="14"/>
      <c r="D19" s="86">
        <v>1</v>
      </c>
      <c r="E19" s="112">
        <v>266485</v>
      </c>
      <c r="F19" s="87">
        <v>5282</v>
      </c>
      <c r="G19" s="88">
        <f t="shared" si="0"/>
        <v>1.9821003058333491E-2</v>
      </c>
      <c r="H19" s="15"/>
    </row>
    <row r="20" spans="1:8" ht="15.75" x14ac:dyDescent="0.25">
      <c r="A20" s="106" t="s">
        <v>17</v>
      </c>
      <c r="B20" s="13"/>
      <c r="C20" s="14"/>
      <c r="D20" s="86"/>
      <c r="E20" s="112"/>
      <c r="F20" s="87"/>
      <c r="G20" s="88"/>
      <c r="H20" s="15"/>
    </row>
    <row r="21" spans="1:8" ht="15.75" x14ac:dyDescent="0.25">
      <c r="A21" s="106" t="s">
        <v>129</v>
      </c>
      <c r="B21" s="13"/>
      <c r="C21" s="14"/>
      <c r="D21" s="86"/>
      <c r="E21" s="112"/>
      <c r="F21" s="87"/>
      <c r="G21" s="88"/>
      <c r="H21" s="15"/>
    </row>
    <row r="22" spans="1:8" ht="15.75" x14ac:dyDescent="0.25">
      <c r="A22" s="106" t="s">
        <v>59</v>
      </c>
      <c r="B22" s="13"/>
      <c r="C22" s="14"/>
      <c r="D22" s="86">
        <v>6</v>
      </c>
      <c r="E22" s="112">
        <v>4075728</v>
      </c>
      <c r="F22" s="87">
        <v>908769.5</v>
      </c>
      <c r="G22" s="88">
        <f t="shared" si="0"/>
        <v>0.22297108639241872</v>
      </c>
      <c r="H22" s="15"/>
    </row>
    <row r="23" spans="1:8" ht="15.75" x14ac:dyDescent="0.25">
      <c r="A23" s="106" t="s">
        <v>60</v>
      </c>
      <c r="B23" s="13"/>
      <c r="C23" s="14"/>
      <c r="D23" s="86">
        <v>3</v>
      </c>
      <c r="E23" s="112">
        <v>1582373</v>
      </c>
      <c r="F23" s="87">
        <v>188144.5</v>
      </c>
      <c r="G23" s="88">
        <f t="shared" si="0"/>
        <v>0.11890022137637586</v>
      </c>
      <c r="H23" s="15"/>
    </row>
    <row r="24" spans="1:8" ht="15.75" x14ac:dyDescent="0.25">
      <c r="A24" s="107" t="s">
        <v>20</v>
      </c>
      <c r="B24" s="13"/>
      <c r="C24" s="14"/>
      <c r="D24" s="86">
        <v>4</v>
      </c>
      <c r="E24" s="112">
        <v>747790</v>
      </c>
      <c r="F24" s="87">
        <v>156577.5</v>
      </c>
      <c r="G24" s="88">
        <f>F24/E24</f>
        <v>0.20938699367469477</v>
      </c>
      <c r="H24" s="15"/>
    </row>
    <row r="25" spans="1:8" ht="15.75" x14ac:dyDescent="0.25">
      <c r="A25" s="107" t="s">
        <v>21</v>
      </c>
      <c r="B25" s="13"/>
      <c r="C25" s="14"/>
      <c r="D25" s="86">
        <v>13</v>
      </c>
      <c r="E25" s="112">
        <v>156515</v>
      </c>
      <c r="F25" s="87">
        <v>156515</v>
      </c>
      <c r="G25" s="88">
        <f>F25/E25</f>
        <v>1</v>
      </c>
      <c r="H25" s="15"/>
    </row>
    <row r="26" spans="1:8" ht="15.75" x14ac:dyDescent="0.25">
      <c r="A26" s="83" t="s">
        <v>22</v>
      </c>
      <c r="B26" s="13"/>
      <c r="C26" s="14"/>
      <c r="D26" s="86"/>
      <c r="E26" s="112"/>
      <c r="F26" s="87"/>
      <c r="G26" s="88"/>
      <c r="H26" s="15"/>
    </row>
    <row r="27" spans="1:8" ht="15.75" x14ac:dyDescent="0.25">
      <c r="A27" s="83" t="s">
        <v>23</v>
      </c>
      <c r="B27" s="13"/>
      <c r="C27" s="14"/>
      <c r="D27" s="86"/>
      <c r="E27" s="112">
        <v>39646</v>
      </c>
      <c r="F27" s="87">
        <v>17310</v>
      </c>
      <c r="G27" s="88">
        <f>F27/E27</f>
        <v>0.43661403420269385</v>
      </c>
      <c r="H27" s="15"/>
    </row>
    <row r="28" spans="1:8" ht="15.75" x14ac:dyDescent="0.25">
      <c r="A28" s="106" t="s">
        <v>139</v>
      </c>
      <c r="B28" s="13"/>
      <c r="C28" s="14"/>
      <c r="D28" s="86">
        <v>1</v>
      </c>
      <c r="E28" s="112">
        <v>144164</v>
      </c>
      <c r="F28" s="87">
        <v>28276</v>
      </c>
      <c r="G28" s="113">
        <f>F28/E28</f>
        <v>0.19613773202741322</v>
      </c>
      <c r="H28" s="15"/>
    </row>
    <row r="29" spans="1:8" ht="15.75" x14ac:dyDescent="0.25">
      <c r="A29" s="83" t="s">
        <v>24</v>
      </c>
      <c r="B29" s="13"/>
      <c r="C29" s="14"/>
      <c r="D29" s="86">
        <v>2</v>
      </c>
      <c r="E29" s="112">
        <v>185459</v>
      </c>
      <c r="F29" s="87">
        <v>86463</v>
      </c>
      <c r="G29" s="88">
        <f>F29/E29</f>
        <v>0.46621086062148509</v>
      </c>
      <c r="H29" s="15"/>
    </row>
    <row r="30" spans="1:8" ht="15.75" x14ac:dyDescent="0.25">
      <c r="A30" s="83" t="s">
        <v>133</v>
      </c>
      <c r="B30" s="13"/>
      <c r="C30" s="14"/>
      <c r="D30" s="114"/>
      <c r="E30" s="112"/>
      <c r="F30" s="112"/>
      <c r="G30" s="115"/>
      <c r="H30" s="15"/>
    </row>
    <row r="31" spans="1:8" ht="15.75" x14ac:dyDescent="0.25">
      <c r="A31" s="83" t="s">
        <v>140</v>
      </c>
      <c r="B31" s="13"/>
      <c r="C31" s="14"/>
      <c r="D31" s="86">
        <v>1</v>
      </c>
      <c r="E31" s="116">
        <v>128904</v>
      </c>
      <c r="F31" s="87">
        <v>25873.5</v>
      </c>
      <c r="G31" s="113">
        <f>F31/E31</f>
        <v>0.20071913982498604</v>
      </c>
      <c r="H31" s="15"/>
    </row>
    <row r="32" spans="1:8" ht="15.75" x14ac:dyDescent="0.25">
      <c r="A32" s="83" t="s">
        <v>142</v>
      </c>
      <c r="B32" s="13"/>
      <c r="C32" s="14"/>
      <c r="D32" s="86"/>
      <c r="E32" s="116"/>
      <c r="F32" s="87"/>
      <c r="G32" s="113"/>
      <c r="H32" s="15"/>
    </row>
    <row r="33" spans="1:8" ht="15.75" x14ac:dyDescent="0.25">
      <c r="A33" s="83" t="s">
        <v>62</v>
      </c>
      <c r="B33" s="13"/>
      <c r="C33" s="14"/>
      <c r="D33" s="86">
        <v>9</v>
      </c>
      <c r="E33" s="116">
        <v>1151523</v>
      </c>
      <c r="F33" s="89">
        <v>179247</v>
      </c>
      <c r="G33" s="113">
        <f>F33/E33</f>
        <v>0.1556608074697596</v>
      </c>
      <c r="H33" s="15"/>
    </row>
    <row r="34" spans="1:8" ht="15.75" x14ac:dyDescent="0.25">
      <c r="A34" s="106" t="s">
        <v>63</v>
      </c>
      <c r="B34" s="13"/>
      <c r="C34" s="14"/>
      <c r="D34" s="86"/>
      <c r="E34" s="112"/>
      <c r="F34" s="87"/>
      <c r="G34" s="113"/>
      <c r="H34" s="15"/>
    </row>
    <row r="35" spans="1:8" ht="15.75" x14ac:dyDescent="0.25">
      <c r="A35" s="106" t="s">
        <v>109</v>
      </c>
      <c r="B35" s="13"/>
      <c r="C35" s="14"/>
      <c r="D35" s="86">
        <v>1</v>
      </c>
      <c r="E35" s="112">
        <v>217995</v>
      </c>
      <c r="F35" s="87">
        <v>75391.5</v>
      </c>
      <c r="G35" s="113">
        <f>F35/E35</f>
        <v>0.34584050092892038</v>
      </c>
      <c r="H35" s="15"/>
    </row>
    <row r="36" spans="1:8" x14ac:dyDescent="0.2">
      <c r="A36" s="16" t="s">
        <v>28</v>
      </c>
      <c r="B36" s="13"/>
      <c r="C36" s="14"/>
      <c r="D36" s="90"/>
      <c r="E36" s="116">
        <v>99905</v>
      </c>
      <c r="F36" s="89">
        <v>18771</v>
      </c>
      <c r="G36" s="92"/>
      <c r="H36" s="15"/>
    </row>
    <row r="37" spans="1:8" x14ac:dyDescent="0.2">
      <c r="A37" s="16" t="s">
        <v>29</v>
      </c>
      <c r="B37" s="13"/>
      <c r="C37" s="14"/>
      <c r="D37" s="90"/>
      <c r="E37" s="116"/>
      <c r="F37" s="89"/>
      <c r="G37" s="92"/>
      <c r="H37" s="15"/>
    </row>
    <row r="38" spans="1:8" x14ac:dyDescent="0.2">
      <c r="A38" s="16" t="s">
        <v>30</v>
      </c>
      <c r="B38" s="13"/>
      <c r="C38" s="14"/>
      <c r="D38" s="90"/>
      <c r="E38" s="112"/>
      <c r="F38" s="87"/>
      <c r="G38" s="92"/>
      <c r="H38" s="15"/>
    </row>
    <row r="39" spans="1:8" x14ac:dyDescent="0.2">
      <c r="A39" s="17"/>
      <c r="B39" s="18"/>
      <c r="C39" s="21"/>
      <c r="D39" s="90"/>
      <c r="E39" s="93"/>
      <c r="F39" s="93"/>
      <c r="G39" s="92"/>
      <c r="H39" s="15"/>
    </row>
    <row r="40" spans="1:8" ht="15.75" x14ac:dyDescent="0.25">
      <c r="A40" s="19" t="s">
        <v>31</v>
      </c>
      <c r="B40" s="20"/>
      <c r="C40" s="22"/>
      <c r="D40" s="94">
        <f>SUM(D9:D39)</f>
        <v>63</v>
      </c>
      <c r="E40" s="95">
        <f>SUM(E9:E39)</f>
        <v>15798016</v>
      </c>
      <c r="F40" s="95">
        <f>SUM(F9:F39)</f>
        <v>3701292</v>
      </c>
      <c r="G40" s="96">
        <f>F40/E40</f>
        <v>0.23428840684804977</v>
      </c>
      <c r="H40" s="2"/>
    </row>
    <row r="41" spans="1:8" ht="15.75" x14ac:dyDescent="0.25">
      <c r="A41" s="22"/>
      <c r="B41" s="22"/>
      <c r="C41" s="24"/>
      <c r="D41" s="97"/>
      <c r="E41" s="98"/>
      <c r="F41" s="99"/>
      <c r="G41" s="99"/>
      <c r="H41" s="2"/>
    </row>
    <row r="42" spans="1:8" ht="18" x14ac:dyDescent="0.25">
      <c r="A42" s="23" t="s">
        <v>32</v>
      </c>
      <c r="B42" s="24"/>
      <c r="C42" s="26"/>
      <c r="D42" s="25"/>
      <c r="E42" s="100"/>
      <c r="F42" s="101"/>
      <c r="G42" s="101"/>
      <c r="H42" s="2"/>
    </row>
    <row r="43" spans="1:8" ht="15.75" x14ac:dyDescent="0.25">
      <c r="A43" s="26"/>
      <c r="B43" s="26"/>
      <c r="C43" s="26"/>
      <c r="D43" s="102"/>
      <c r="E43" s="25" t="s">
        <v>33</v>
      </c>
      <c r="F43" s="25" t="s">
        <v>33</v>
      </c>
      <c r="G43" s="25" t="s">
        <v>5</v>
      </c>
      <c r="H43" s="2"/>
    </row>
    <row r="44" spans="1:8" ht="15.75" x14ac:dyDescent="0.25">
      <c r="A44" s="26"/>
      <c r="B44" s="26"/>
      <c r="C44" s="14"/>
      <c r="D44" s="102" t="s">
        <v>6</v>
      </c>
      <c r="E44" s="103" t="s">
        <v>34</v>
      </c>
      <c r="F44" s="101" t="s">
        <v>8</v>
      </c>
      <c r="G44" s="101" t="s">
        <v>35</v>
      </c>
      <c r="H44" s="15"/>
    </row>
    <row r="45" spans="1:8" ht="15.75" x14ac:dyDescent="0.25">
      <c r="A45" s="27" t="s">
        <v>36</v>
      </c>
      <c r="B45" s="28"/>
      <c r="C45" s="14"/>
      <c r="D45" s="86">
        <v>72</v>
      </c>
      <c r="E45" s="87">
        <v>7990306.0999999996</v>
      </c>
      <c r="F45" s="87">
        <v>441233.48</v>
      </c>
      <c r="G45" s="88">
        <f>1-(+F45/E45)</f>
        <v>0.94477890152418564</v>
      </c>
      <c r="H45" s="15"/>
    </row>
    <row r="46" spans="1:8" ht="15.75" x14ac:dyDescent="0.25">
      <c r="A46" s="27" t="s">
        <v>37</v>
      </c>
      <c r="B46" s="28"/>
      <c r="C46" s="14"/>
      <c r="D46" s="86">
        <v>8</v>
      </c>
      <c r="E46" s="87">
        <v>2195151.16</v>
      </c>
      <c r="F46" s="87">
        <v>221124.29</v>
      </c>
      <c r="G46" s="88">
        <f t="shared" ref="G46:G55" si="1">1-(+F46/E46)</f>
        <v>0.89926694159868248</v>
      </c>
      <c r="H46" s="15"/>
    </row>
    <row r="47" spans="1:8" ht="15.75" x14ac:dyDescent="0.25">
      <c r="A47" s="27" t="s">
        <v>38</v>
      </c>
      <c r="B47" s="28"/>
      <c r="C47" s="14"/>
      <c r="D47" s="86">
        <v>187</v>
      </c>
      <c r="E47" s="87">
        <v>13510518.300000001</v>
      </c>
      <c r="F47" s="87">
        <v>859361.3</v>
      </c>
      <c r="G47" s="88">
        <f t="shared" si="1"/>
        <v>0.93639316561230668</v>
      </c>
      <c r="H47" s="15"/>
    </row>
    <row r="48" spans="1:8" ht="15.75" x14ac:dyDescent="0.25">
      <c r="A48" s="27" t="s">
        <v>39</v>
      </c>
      <c r="B48" s="28"/>
      <c r="C48" s="14"/>
      <c r="D48" s="86">
        <v>8</v>
      </c>
      <c r="E48" s="87">
        <v>1442195.5</v>
      </c>
      <c r="F48" s="87">
        <v>82311.22</v>
      </c>
      <c r="G48" s="88">
        <f t="shared" si="1"/>
        <v>0.94292644790529434</v>
      </c>
      <c r="H48" s="15"/>
    </row>
    <row r="49" spans="1:8" ht="15.75" x14ac:dyDescent="0.25">
      <c r="A49" s="27" t="s">
        <v>40</v>
      </c>
      <c r="B49" s="28"/>
      <c r="C49" s="14"/>
      <c r="D49" s="86">
        <v>129</v>
      </c>
      <c r="E49" s="87">
        <v>12609255.43</v>
      </c>
      <c r="F49" s="87">
        <v>1177286.98</v>
      </c>
      <c r="G49" s="88">
        <f t="shared" si="1"/>
        <v>0.90663310878777237</v>
      </c>
      <c r="H49" s="15"/>
    </row>
    <row r="50" spans="1:8" ht="15.75" x14ac:dyDescent="0.25">
      <c r="A50" s="27" t="s">
        <v>41</v>
      </c>
      <c r="B50" s="28"/>
      <c r="C50" s="14"/>
      <c r="D50" s="86">
        <v>8</v>
      </c>
      <c r="E50" s="87">
        <v>1615318</v>
      </c>
      <c r="F50" s="87">
        <v>130722.1</v>
      </c>
      <c r="G50" s="88">
        <f t="shared" si="1"/>
        <v>0.91907345798164819</v>
      </c>
      <c r="H50" s="15"/>
    </row>
    <row r="51" spans="1:8" ht="15.75" x14ac:dyDescent="0.25">
      <c r="A51" s="27" t="s">
        <v>42</v>
      </c>
      <c r="B51" s="28"/>
      <c r="C51" s="14"/>
      <c r="D51" s="86">
        <v>9</v>
      </c>
      <c r="E51" s="87">
        <v>2356225</v>
      </c>
      <c r="F51" s="87">
        <v>75664.679999999993</v>
      </c>
      <c r="G51" s="88">
        <f t="shared" si="1"/>
        <v>0.96788732824751456</v>
      </c>
      <c r="H51" s="15"/>
    </row>
    <row r="52" spans="1:8" ht="15.75" x14ac:dyDescent="0.25">
      <c r="A52" s="27" t="s">
        <v>43</v>
      </c>
      <c r="B52" s="28"/>
      <c r="C52" s="14"/>
      <c r="D52" s="86">
        <v>2</v>
      </c>
      <c r="E52" s="87">
        <v>295170</v>
      </c>
      <c r="F52" s="87">
        <v>26370</v>
      </c>
      <c r="G52" s="88">
        <f t="shared" si="1"/>
        <v>0.91066165260697229</v>
      </c>
      <c r="H52" s="15"/>
    </row>
    <row r="53" spans="1:8" ht="15.75" x14ac:dyDescent="0.25">
      <c r="A53" s="27" t="s">
        <v>44</v>
      </c>
      <c r="B53" s="28"/>
      <c r="C53" s="14"/>
      <c r="D53" s="86">
        <v>2</v>
      </c>
      <c r="E53" s="87">
        <v>520675</v>
      </c>
      <c r="F53" s="87">
        <v>70623.58</v>
      </c>
      <c r="G53" s="88">
        <f t="shared" si="1"/>
        <v>0.86436149229365733</v>
      </c>
      <c r="H53" s="15"/>
    </row>
    <row r="54" spans="1:8" ht="15.75" x14ac:dyDescent="0.25">
      <c r="A54" s="29" t="s">
        <v>64</v>
      </c>
      <c r="B54" s="30"/>
      <c r="C54" s="14"/>
      <c r="D54" s="86">
        <v>3</v>
      </c>
      <c r="E54" s="87">
        <v>209600</v>
      </c>
      <c r="F54" s="87">
        <v>21240</v>
      </c>
      <c r="G54" s="88">
        <f t="shared" si="1"/>
        <v>0.89866412213740454</v>
      </c>
      <c r="H54" s="15"/>
    </row>
    <row r="55" spans="1:8" ht="15.75" x14ac:dyDescent="0.25">
      <c r="A55" s="27" t="s">
        <v>65</v>
      </c>
      <c r="B55" s="30"/>
      <c r="C55" s="14"/>
      <c r="D55" s="86">
        <v>814</v>
      </c>
      <c r="E55" s="87">
        <v>64084306.210000001</v>
      </c>
      <c r="F55" s="87">
        <v>7622804.5</v>
      </c>
      <c r="G55" s="88">
        <f t="shared" si="1"/>
        <v>0.88105037019484023</v>
      </c>
      <c r="H55" s="15"/>
    </row>
    <row r="56" spans="1:8" ht="15.75" x14ac:dyDescent="0.25">
      <c r="A56" s="27" t="s">
        <v>66</v>
      </c>
      <c r="B56" s="30"/>
      <c r="C56" s="14"/>
      <c r="D56" s="86"/>
      <c r="E56" s="87"/>
      <c r="F56" s="87"/>
      <c r="G56" s="88"/>
      <c r="H56" s="15"/>
    </row>
    <row r="57" spans="1:8" x14ac:dyDescent="0.2">
      <c r="A57" s="31" t="s">
        <v>45</v>
      </c>
      <c r="B57" s="30"/>
      <c r="C57" s="14"/>
      <c r="D57" s="90"/>
      <c r="E57" s="109"/>
      <c r="F57" s="87"/>
      <c r="G57" s="92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92"/>
      <c r="H58" s="15"/>
    </row>
    <row r="59" spans="1:8" x14ac:dyDescent="0.2">
      <c r="A59" s="16" t="s">
        <v>47</v>
      </c>
      <c r="B59" s="28"/>
      <c r="C59" s="14"/>
      <c r="D59" s="90"/>
      <c r="E59" s="91"/>
      <c r="F59" s="87"/>
      <c r="G59" s="92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92"/>
      <c r="H60" s="15"/>
    </row>
    <row r="61" spans="1:8" ht="15.75" x14ac:dyDescent="0.25">
      <c r="A61" s="32"/>
      <c r="B61" s="18"/>
      <c r="C61" s="21"/>
      <c r="D61" s="90"/>
      <c r="E61" s="110"/>
      <c r="F61" s="93"/>
      <c r="G61" s="92"/>
      <c r="H61" s="2"/>
    </row>
    <row r="62" spans="1:8" ht="18" x14ac:dyDescent="0.25">
      <c r="A62" s="20" t="s">
        <v>48</v>
      </c>
      <c r="B62" s="20"/>
      <c r="C62" s="39"/>
      <c r="D62" s="94">
        <f>SUM(D45:D58)</f>
        <v>1242</v>
      </c>
      <c r="E62" s="95">
        <f>SUM(E45:E61)</f>
        <v>106828720.7</v>
      </c>
      <c r="F62" s="95">
        <f>SUM(F45:F61)</f>
        <v>10728742.130000001</v>
      </c>
      <c r="G62" s="96">
        <f>1-(F62/E62)</f>
        <v>0.89957062052508507</v>
      </c>
      <c r="H62" s="2"/>
    </row>
    <row r="63" spans="1:8" ht="18" x14ac:dyDescent="0.25">
      <c r="A63" s="33"/>
      <c r="B63" s="33"/>
      <c r="C63" s="39"/>
      <c r="D63" s="111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51"/>
      <c r="E64" s="36"/>
      <c r="F64" s="37">
        <f>F62+F40</f>
        <v>14430034.130000001</v>
      </c>
      <c r="G64" s="36"/>
      <c r="H64" s="2"/>
    </row>
    <row r="65" spans="1:8" ht="15.75" x14ac:dyDescent="0.25">
      <c r="A65" s="4" t="s">
        <v>50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44"/>
      <c r="F72" s="2"/>
      <c r="G72" s="2"/>
      <c r="H72" s="2"/>
    </row>
    <row r="73" spans="1:8" ht="18" x14ac:dyDescent="0.25">
      <c r="A73" s="43"/>
      <c r="B73" s="39"/>
      <c r="C73" s="39"/>
      <c r="D73" s="39"/>
      <c r="E73" s="45"/>
      <c r="F73" s="2"/>
      <c r="G73" s="2"/>
      <c r="H73" s="2"/>
    </row>
    <row r="74" spans="1:8" ht="18" x14ac:dyDescent="0.25">
      <c r="A74" s="43"/>
      <c r="B74" s="39"/>
      <c r="C74" s="39"/>
      <c r="D74" s="39"/>
      <c r="E74" s="46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44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7"/>
      <c r="F81" s="2"/>
      <c r="G81" s="2"/>
      <c r="H81" s="2"/>
    </row>
    <row r="82" spans="1:8" ht="18" x14ac:dyDescent="0.25">
      <c r="A82" s="43"/>
      <c r="B82" s="39"/>
      <c r="C82" s="39"/>
      <c r="D82" s="39"/>
      <c r="E82" s="39"/>
      <c r="F82" s="2"/>
      <c r="G82" s="2"/>
      <c r="H82" s="2"/>
    </row>
    <row r="83" spans="1:8" ht="15.75" x14ac:dyDescent="0.25">
      <c r="A83" s="48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127</v>
      </c>
      <c r="B9" s="13"/>
      <c r="C9" s="14"/>
      <c r="D9" s="86"/>
      <c r="E9" s="87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>
        <v>3</v>
      </c>
      <c r="E10" s="87">
        <v>268951</v>
      </c>
      <c r="F10" s="87">
        <v>80646</v>
      </c>
      <c r="G10" s="88">
        <f>F10/E10</f>
        <v>0.29985387672847469</v>
      </c>
      <c r="H10" s="15"/>
    </row>
    <row r="11" spans="1:8" ht="15.75" x14ac:dyDescent="0.25">
      <c r="A11" s="106" t="s">
        <v>112</v>
      </c>
      <c r="B11" s="13"/>
      <c r="C11" s="14"/>
      <c r="D11" s="86"/>
      <c r="E11" s="87"/>
      <c r="F11" s="87"/>
      <c r="G11" s="88"/>
      <c r="H11" s="15"/>
    </row>
    <row r="12" spans="1:8" ht="15.75" x14ac:dyDescent="0.25">
      <c r="A12" s="106" t="s">
        <v>69</v>
      </c>
      <c r="B12" s="13"/>
      <c r="C12" s="14"/>
      <c r="D12" s="86">
        <v>1</v>
      </c>
      <c r="E12" s="87">
        <v>89958</v>
      </c>
      <c r="F12" s="87">
        <v>23486.5</v>
      </c>
      <c r="G12" s="88">
        <f>F12/E12</f>
        <v>0.26108294982102759</v>
      </c>
      <c r="H12" s="15"/>
    </row>
    <row r="13" spans="1:8" ht="15.75" x14ac:dyDescent="0.25">
      <c r="A13" s="106" t="s">
        <v>70</v>
      </c>
      <c r="B13" s="13"/>
      <c r="C13" s="14"/>
      <c r="D13" s="86">
        <v>1</v>
      </c>
      <c r="E13" s="87">
        <v>5040</v>
      </c>
      <c r="F13" s="87">
        <v>934</v>
      </c>
      <c r="G13" s="88">
        <f>F13/E13</f>
        <v>0.18531746031746033</v>
      </c>
      <c r="H13" s="15"/>
    </row>
    <row r="14" spans="1:8" ht="15.75" x14ac:dyDescent="0.25">
      <c r="A14" s="106" t="s">
        <v>147</v>
      </c>
      <c r="B14" s="13"/>
      <c r="C14" s="14"/>
      <c r="D14" s="86"/>
      <c r="E14" s="87"/>
      <c r="F14" s="87"/>
      <c r="G14" s="88"/>
      <c r="H14" s="15"/>
    </row>
    <row r="15" spans="1:8" ht="15.75" x14ac:dyDescent="0.25">
      <c r="A15" s="106" t="s">
        <v>25</v>
      </c>
      <c r="B15" s="13"/>
      <c r="C15" s="14"/>
      <c r="D15" s="86"/>
      <c r="E15" s="87"/>
      <c r="F15" s="87"/>
      <c r="G15" s="88"/>
      <c r="H15" s="15"/>
    </row>
    <row r="16" spans="1:8" ht="15.75" x14ac:dyDescent="0.25">
      <c r="A16" s="106" t="s">
        <v>123</v>
      </c>
      <c r="B16" s="13"/>
      <c r="C16" s="14"/>
      <c r="D16" s="86"/>
      <c r="E16" s="87"/>
      <c r="F16" s="87"/>
      <c r="G16" s="88"/>
      <c r="H16" s="15"/>
    </row>
    <row r="17" spans="1:8" ht="15.75" x14ac:dyDescent="0.25">
      <c r="A17" s="106" t="s">
        <v>149</v>
      </c>
      <c r="B17" s="13"/>
      <c r="C17" s="14"/>
      <c r="D17" s="86"/>
      <c r="E17" s="87"/>
      <c r="F17" s="87"/>
      <c r="G17" s="88"/>
      <c r="H17" s="15"/>
    </row>
    <row r="18" spans="1:8" ht="15.75" x14ac:dyDescent="0.25">
      <c r="A18" s="106" t="s">
        <v>14</v>
      </c>
      <c r="B18" s="13"/>
      <c r="C18" s="14"/>
      <c r="D18" s="86">
        <v>1</v>
      </c>
      <c r="E18" s="87">
        <v>438404</v>
      </c>
      <c r="F18" s="87">
        <v>68819.5</v>
      </c>
      <c r="G18" s="88">
        <f>F18/E18</f>
        <v>0.15697735422122061</v>
      </c>
      <c r="H18" s="15"/>
    </row>
    <row r="19" spans="1:8" ht="15.75" x14ac:dyDescent="0.2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x14ac:dyDescent="0.25">
      <c r="A20" s="106" t="s">
        <v>113</v>
      </c>
      <c r="B20" s="13"/>
      <c r="C20" s="14"/>
      <c r="D20" s="86"/>
      <c r="E20" s="87"/>
      <c r="F20" s="87"/>
      <c r="G20" s="88"/>
      <c r="H20" s="15"/>
    </row>
    <row r="21" spans="1:8" ht="15.75" x14ac:dyDescent="0.25">
      <c r="A21" s="106" t="s">
        <v>140</v>
      </c>
      <c r="B21" s="13"/>
      <c r="C21" s="14"/>
      <c r="D21" s="86"/>
      <c r="E21" s="87"/>
      <c r="F21" s="87"/>
      <c r="G21" s="88"/>
      <c r="H21" s="15"/>
    </row>
    <row r="22" spans="1:8" ht="15.75" x14ac:dyDescent="0.25">
      <c r="A22" s="106" t="s">
        <v>144</v>
      </c>
      <c r="B22" s="13"/>
      <c r="C22" s="14"/>
      <c r="D22" s="86"/>
      <c r="E22" s="87"/>
      <c r="F22" s="87"/>
      <c r="G22" s="88"/>
      <c r="H22" s="15"/>
    </row>
    <row r="23" spans="1:8" ht="15.75" x14ac:dyDescent="0.25">
      <c r="A23" s="106" t="s">
        <v>131</v>
      </c>
      <c r="B23" s="13"/>
      <c r="C23" s="14"/>
      <c r="D23" s="86">
        <v>4</v>
      </c>
      <c r="E23" s="87">
        <v>501310</v>
      </c>
      <c r="F23" s="87">
        <v>107889.5</v>
      </c>
      <c r="G23" s="88">
        <f>F23/E23</f>
        <v>0.21521513634278192</v>
      </c>
      <c r="H23" s="15"/>
    </row>
    <row r="24" spans="1:8" ht="15.75" x14ac:dyDescent="0.25">
      <c r="A24" s="106" t="s">
        <v>10</v>
      </c>
      <c r="B24" s="13"/>
      <c r="C24" s="14"/>
      <c r="D24" s="86"/>
      <c r="E24" s="87"/>
      <c r="F24" s="87"/>
      <c r="G24" s="88"/>
      <c r="H24" s="15"/>
    </row>
    <row r="25" spans="1:8" ht="15.75" x14ac:dyDescent="0.25">
      <c r="A25" s="107" t="s">
        <v>20</v>
      </c>
      <c r="B25" s="13"/>
      <c r="C25" s="14"/>
      <c r="D25" s="86">
        <v>1</v>
      </c>
      <c r="E25" s="87">
        <v>22085</v>
      </c>
      <c r="F25" s="87">
        <v>2241</v>
      </c>
      <c r="G25" s="88">
        <f>F25/E25</f>
        <v>0.10147158705003397</v>
      </c>
      <c r="H25" s="15"/>
    </row>
    <row r="26" spans="1:8" ht="15.75" x14ac:dyDescent="0.2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x14ac:dyDescent="0.25">
      <c r="A29" s="83" t="s">
        <v>80</v>
      </c>
      <c r="B29" s="13"/>
      <c r="C29" s="14"/>
      <c r="D29" s="86"/>
      <c r="E29" s="87"/>
      <c r="F29" s="87"/>
      <c r="G29" s="88"/>
      <c r="H29" s="15"/>
    </row>
    <row r="30" spans="1:8" ht="15.75" x14ac:dyDescent="0.25">
      <c r="A30" s="83" t="s">
        <v>73</v>
      </c>
      <c r="B30" s="13"/>
      <c r="C30" s="14"/>
      <c r="D30" s="86"/>
      <c r="E30" s="87"/>
      <c r="F30" s="87"/>
      <c r="G30" s="88"/>
      <c r="H30" s="15"/>
    </row>
    <row r="31" spans="1:8" ht="15.75" x14ac:dyDescent="0.25">
      <c r="A31" s="83" t="s">
        <v>121</v>
      </c>
      <c r="B31" s="13"/>
      <c r="C31" s="14"/>
      <c r="D31" s="86"/>
      <c r="E31" s="87"/>
      <c r="F31" s="87"/>
      <c r="G31" s="88"/>
      <c r="H31" s="15"/>
    </row>
    <row r="32" spans="1:8" ht="15.75" x14ac:dyDescent="0.25">
      <c r="A32" s="83" t="s">
        <v>57</v>
      </c>
      <c r="B32" s="13"/>
      <c r="C32" s="14"/>
      <c r="D32" s="86"/>
      <c r="E32" s="87"/>
      <c r="F32" s="87"/>
      <c r="G32" s="88"/>
      <c r="H32" s="15"/>
    </row>
    <row r="33" spans="1:8" ht="15.75" x14ac:dyDescent="0.25">
      <c r="A33" s="83" t="s">
        <v>109</v>
      </c>
      <c r="B33" s="13"/>
      <c r="C33" s="14"/>
      <c r="D33" s="86"/>
      <c r="E33" s="87"/>
      <c r="F33" s="87"/>
      <c r="G33" s="88"/>
      <c r="H33" s="15"/>
    </row>
    <row r="34" spans="1:8" ht="15.75" x14ac:dyDescent="0.25">
      <c r="A34" s="83" t="s">
        <v>114</v>
      </c>
      <c r="B34" s="13"/>
      <c r="C34" s="14"/>
      <c r="D34" s="86"/>
      <c r="E34" s="87"/>
      <c r="F34" s="87"/>
      <c r="G34" s="88"/>
      <c r="H34" s="15"/>
    </row>
    <row r="35" spans="1:8" x14ac:dyDescent="0.2">
      <c r="A35" s="16" t="s">
        <v>28</v>
      </c>
      <c r="B35" s="13"/>
      <c r="C35" s="14"/>
      <c r="D35" s="90"/>
      <c r="E35" s="108"/>
      <c r="F35" s="87"/>
      <c r="G35" s="92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92"/>
      <c r="H36" s="15"/>
    </row>
    <row r="37" spans="1:8" x14ac:dyDescent="0.2">
      <c r="A37" s="16" t="s">
        <v>30</v>
      </c>
      <c r="B37" s="13"/>
      <c r="C37" s="14"/>
      <c r="D37" s="90"/>
      <c r="E37" s="91"/>
      <c r="F37" s="89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11</v>
      </c>
      <c r="E39" s="95">
        <f>SUM(E9:E38)</f>
        <v>1325748</v>
      </c>
      <c r="F39" s="95">
        <f>SUM(F9:F38)</f>
        <v>284016.5</v>
      </c>
      <c r="G39" s="96">
        <f>F39/E39</f>
        <v>0.21423113593231896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/>
      <c r="E44" s="87"/>
      <c r="F44" s="87"/>
      <c r="G44" s="88"/>
      <c r="H44" s="15"/>
    </row>
    <row r="45" spans="1:8" ht="15.75" x14ac:dyDescent="0.25">
      <c r="A45" s="27" t="s">
        <v>37</v>
      </c>
      <c r="B45" s="28"/>
      <c r="C45" s="14"/>
      <c r="D45" s="86"/>
      <c r="E45" s="87"/>
      <c r="F45" s="87"/>
      <c r="G45" s="88"/>
      <c r="H45" s="15"/>
    </row>
    <row r="46" spans="1:8" ht="15.75" x14ac:dyDescent="0.25">
      <c r="A46" s="27" t="s">
        <v>38</v>
      </c>
      <c r="B46" s="28"/>
      <c r="C46" s="14"/>
      <c r="D46" s="86">
        <v>60</v>
      </c>
      <c r="E46" s="87">
        <v>1441438</v>
      </c>
      <c r="F46" s="87">
        <v>102427.06</v>
      </c>
      <c r="G46" s="88">
        <f>1-(+F46/E46)</f>
        <v>0.92894105747177469</v>
      </c>
      <c r="H46" s="15"/>
    </row>
    <row r="47" spans="1:8" ht="15.75" x14ac:dyDescent="0.25">
      <c r="A47" s="27" t="s">
        <v>39</v>
      </c>
      <c r="B47" s="28"/>
      <c r="C47" s="14"/>
      <c r="D47" s="86">
        <v>7</v>
      </c>
      <c r="E47" s="87">
        <v>829235</v>
      </c>
      <c r="F47" s="87">
        <v>59856.75</v>
      </c>
      <c r="G47" s="88"/>
      <c r="H47" s="15"/>
    </row>
    <row r="48" spans="1:8" ht="15.75" x14ac:dyDescent="0.25">
      <c r="A48" s="27" t="s">
        <v>40</v>
      </c>
      <c r="B48" s="28"/>
      <c r="C48" s="14"/>
      <c r="D48" s="86">
        <v>46</v>
      </c>
      <c r="E48" s="87">
        <v>2182533</v>
      </c>
      <c r="F48" s="87">
        <v>163423.81</v>
      </c>
      <c r="G48" s="88">
        <f>1-(+F48/E48)</f>
        <v>0.92512195233703221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x14ac:dyDescent="0.25">
      <c r="A50" s="27" t="s">
        <v>42</v>
      </c>
      <c r="B50" s="28"/>
      <c r="C50" s="14"/>
      <c r="D50" s="86">
        <v>18</v>
      </c>
      <c r="E50" s="87">
        <v>608710</v>
      </c>
      <c r="F50" s="87">
        <v>29380</v>
      </c>
      <c r="G50" s="88">
        <f>1-(+F50/E50)</f>
        <v>0.95173399484155019</v>
      </c>
      <c r="H50" s="15"/>
    </row>
    <row r="51" spans="1:8" ht="15.75" x14ac:dyDescent="0.2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x14ac:dyDescent="0.25">
      <c r="A52" s="27" t="s">
        <v>44</v>
      </c>
      <c r="B52" s="28"/>
      <c r="C52" s="14"/>
      <c r="D52" s="86"/>
      <c r="E52" s="87"/>
      <c r="F52" s="87"/>
      <c r="G52" s="88"/>
      <c r="H52" s="15"/>
    </row>
    <row r="53" spans="1:8" ht="15.75" x14ac:dyDescent="0.25">
      <c r="A53" s="29" t="s">
        <v>64</v>
      </c>
      <c r="B53" s="30"/>
      <c r="C53" s="14"/>
      <c r="D53" s="86"/>
      <c r="E53" s="87"/>
      <c r="F53" s="87"/>
      <c r="G53" s="88"/>
      <c r="H53" s="15"/>
    </row>
    <row r="54" spans="1:8" ht="15.75" x14ac:dyDescent="0.25">
      <c r="A54" s="27" t="s">
        <v>65</v>
      </c>
      <c r="B54" s="30"/>
      <c r="C54" s="14"/>
      <c r="D54" s="86">
        <v>620</v>
      </c>
      <c r="E54" s="87">
        <v>28394122.66</v>
      </c>
      <c r="F54" s="87">
        <v>3544516.25</v>
      </c>
      <c r="G54" s="88">
        <f>1-(+F54/E54)</f>
        <v>0.87516725582814681</v>
      </c>
      <c r="H54" s="15"/>
    </row>
    <row r="55" spans="1:8" ht="15.75" x14ac:dyDescent="0.25">
      <c r="A55" s="27" t="s">
        <v>66</v>
      </c>
      <c r="B55" s="30"/>
      <c r="C55" s="14"/>
      <c r="D55" s="86">
        <v>3</v>
      </c>
      <c r="E55" s="87">
        <v>78418.539999999994</v>
      </c>
      <c r="F55" s="87">
        <v>9592.67</v>
      </c>
      <c r="G55" s="88">
        <f>1-(+F55/E55)</f>
        <v>0.87767344304038308</v>
      </c>
      <c r="H55" s="15"/>
    </row>
    <row r="56" spans="1:8" ht="15.75" x14ac:dyDescent="0.25">
      <c r="A56" s="85" t="s">
        <v>143</v>
      </c>
      <c r="B56" s="30"/>
      <c r="C56" s="14"/>
      <c r="D56" s="86">
        <v>140</v>
      </c>
      <c r="E56" s="87">
        <v>9579121.2100000009</v>
      </c>
      <c r="F56" s="87">
        <v>996830.99</v>
      </c>
      <c r="G56" s="88">
        <f>1-(+F56/E56)</f>
        <v>0.89593711488279626</v>
      </c>
      <c r="H56" s="15"/>
    </row>
    <row r="57" spans="1:8" x14ac:dyDescent="0.2">
      <c r="A57" s="16" t="s">
        <v>45</v>
      </c>
      <c r="B57" s="30"/>
      <c r="C57" s="14"/>
      <c r="D57" s="90"/>
      <c r="E57" s="109"/>
      <c r="F57" s="87"/>
      <c r="G57" s="92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92"/>
      <c r="H58" s="15"/>
    </row>
    <row r="59" spans="1:8" x14ac:dyDescent="0.2">
      <c r="A59" s="16" t="s">
        <v>47</v>
      </c>
      <c r="B59" s="28"/>
      <c r="C59" s="14"/>
      <c r="D59" s="90"/>
      <c r="E59" s="108"/>
      <c r="F59" s="87"/>
      <c r="G59" s="92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92"/>
      <c r="H60" s="15"/>
    </row>
    <row r="61" spans="1:8" ht="15.75" x14ac:dyDescent="0.25">
      <c r="A61" s="32"/>
      <c r="B61" s="18"/>
      <c r="C61" s="14"/>
      <c r="D61" s="90"/>
      <c r="E61" s="93"/>
      <c r="F61" s="93"/>
      <c r="G61" s="92"/>
      <c r="H61" s="15"/>
    </row>
    <row r="62" spans="1:8" ht="15.75" x14ac:dyDescent="0.25">
      <c r="A62" s="20" t="s">
        <v>48</v>
      </c>
      <c r="B62" s="20"/>
      <c r="C62" s="21"/>
      <c r="D62" s="94">
        <f>SUM(D44:D58)</f>
        <v>894</v>
      </c>
      <c r="E62" s="95">
        <f>SUM(E44:E61)</f>
        <v>43113578.409999996</v>
      </c>
      <c r="F62" s="95">
        <f>SUM(F44:F61)</f>
        <v>4906027.53</v>
      </c>
      <c r="G62" s="96">
        <f>1-(+F62/E62)</f>
        <v>0.88620690485617237</v>
      </c>
      <c r="H62" s="2"/>
    </row>
    <row r="63" spans="1:8" x14ac:dyDescent="0.2">
      <c r="A63" s="33"/>
      <c r="B63" s="33"/>
      <c r="C63" s="33"/>
      <c r="D63" s="104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36"/>
      <c r="E64" s="36"/>
      <c r="F64" s="37">
        <f>F62+F39</f>
        <v>5190044.03</v>
      </c>
      <c r="G64" s="36"/>
      <c r="H64" s="2"/>
    </row>
    <row r="65" spans="1:8" ht="18" x14ac:dyDescent="0.25">
      <c r="A65" s="38"/>
      <c r="B65" s="39"/>
      <c r="C65" s="39"/>
      <c r="D65" s="36"/>
      <c r="E65" s="36"/>
      <c r="F65" s="37"/>
      <c r="G65" s="36"/>
      <c r="H65" s="2"/>
    </row>
    <row r="66" spans="1:8" ht="15.75" x14ac:dyDescent="0.25">
      <c r="A66" s="4" t="s">
        <v>50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51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52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/>
      <c r="B69" s="40"/>
      <c r="C69" s="40"/>
      <c r="D69" s="40"/>
      <c r="E69" s="40"/>
      <c r="F69" s="41"/>
      <c r="G69" s="40"/>
      <c r="H69" s="2"/>
    </row>
    <row r="70" spans="1:8" ht="18" x14ac:dyDescent="0.25">
      <c r="A70" s="42" t="s">
        <v>53</v>
      </c>
      <c r="B70" s="39"/>
      <c r="C70" s="39"/>
      <c r="D70" s="39"/>
      <c r="E70" s="39"/>
      <c r="F70" s="37"/>
      <c r="G70" s="39"/>
      <c r="H70" s="2"/>
    </row>
    <row r="71" spans="1:8" ht="18" x14ac:dyDescent="0.25">
      <c r="A71" s="43"/>
      <c r="B71" s="39"/>
      <c r="C71" s="39"/>
      <c r="D71" s="39"/>
      <c r="E71" s="37"/>
      <c r="F71" s="2"/>
      <c r="G71" s="2"/>
      <c r="H71" s="2"/>
    </row>
    <row r="72" spans="1:8" ht="18" x14ac:dyDescent="0.25">
      <c r="A72" s="43"/>
      <c r="B72" s="39"/>
      <c r="C72" s="39"/>
      <c r="D72" s="39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127</v>
      </c>
      <c r="B9" s="13"/>
      <c r="C9" s="14"/>
      <c r="D9" s="86"/>
      <c r="E9" s="112"/>
      <c r="F9" s="87"/>
      <c r="G9" s="88"/>
      <c r="H9" s="15"/>
    </row>
    <row r="10" spans="1:8" ht="15.75" x14ac:dyDescent="0.25">
      <c r="A10" s="106" t="s">
        <v>11</v>
      </c>
      <c r="B10" s="13"/>
      <c r="C10" s="14"/>
      <c r="D10" s="86"/>
      <c r="E10" s="112"/>
      <c r="F10" s="87"/>
      <c r="G10" s="88"/>
      <c r="H10" s="15"/>
    </row>
    <row r="11" spans="1:8" ht="15.75" x14ac:dyDescent="0.25">
      <c r="A11" s="106" t="s">
        <v>112</v>
      </c>
      <c r="B11" s="13"/>
      <c r="C11" s="14"/>
      <c r="D11" s="86">
        <v>6</v>
      </c>
      <c r="E11" s="112">
        <v>1558366</v>
      </c>
      <c r="F11" s="87">
        <v>381596.5</v>
      </c>
      <c r="G11" s="88">
        <f t="shared" ref="G11:G22" si="0">F11/E11</f>
        <v>0.24486962626237996</v>
      </c>
      <c r="H11" s="15"/>
    </row>
    <row r="12" spans="1:8" ht="15.75" x14ac:dyDescent="0.25">
      <c r="A12" s="106" t="s">
        <v>69</v>
      </c>
      <c r="B12" s="13"/>
      <c r="C12" s="14"/>
      <c r="D12" s="86"/>
      <c r="E12" s="112"/>
      <c r="F12" s="87"/>
      <c r="G12" s="88"/>
      <c r="H12" s="15"/>
    </row>
    <row r="13" spans="1:8" ht="15.75" x14ac:dyDescent="0.25">
      <c r="A13" s="106" t="s">
        <v>70</v>
      </c>
      <c r="B13" s="13"/>
      <c r="C13" s="14"/>
      <c r="D13" s="86">
        <v>1</v>
      </c>
      <c r="E13" s="112">
        <v>107020</v>
      </c>
      <c r="F13" s="87">
        <v>32969.5</v>
      </c>
      <c r="G13" s="88">
        <f t="shared" si="0"/>
        <v>0.30806858531115677</v>
      </c>
      <c r="H13" s="15"/>
    </row>
    <row r="14" spans="1:8" ht="15.75" x14ac:dyDescent="0.25">
      <c r="A14" s="106" t="s">
        <v>147</v>
      </c>
      <c r="B14" s="13"/>
      <c r="C14" s="14"/>
      <c r="D14" s="86">
        <v>2</v>
      </c>
      <c r="E14" s="112">
        <v>854941</v>
      </c>
      <c r="F14" s="87">
        <v>132251</v>
      </c>
      <c r="G14" s="88">
        <f t="shared" si="0"/>
        <v>0.15469020669262556</v>
      </c>
      <c r="H14" s="15"/>
    </row>
    <row r="15" spans="1:8" ht="15.75" x14ac:dyDescent="0.25">
      <c r="A15" s="106" t="s">
        <v>25</v>
      </c>
      <c r="B15" s="13"/>
      <c r="C15" s="14"/>
      <c r="D15" s="86">
        <v>2</v>
      </c>
      <c r="E15" s="112">
        <v>236661</v>
      </c>
      <c r="F15" s="87">
        <v>66333.5</v>
      </c>
      <c r="G15" s="88">
        <f t="shared" si="0"/>
        <v>0.28028910551379399</v>
      </c>
      <c r="H15" s="15"/>
    </row>
    <row r="16" spans="1:8" ht="15.75" x14ac:dyDescent="0.25">
      <c r="A16" s="106" t="s">
        <v>123</v>
      </c>
      <c r="B16" s="13"/>
      <c r="C16" s="14"/>
      <c r="D16" s="86">
        <v>1</v>
      </c>
      <c r="E16" s="112">
        <v>75111</v>
      </c>
      <c r="F16" s="87">
        <v>15671.5</v>
      </c>
      <c r="G16" s="88">
        <f t="shared" si="0"/>
        <v>0.20864453941499914</v>
      </c>
      <c r="H16" s="15"/>
    </row>
    <row r="17" spans="1:8" ht="15.75" x14ac:dyDescent="0.25">
      <c r="A17" s="106" t="s">
        <v>149</v>
      </c>
      <c r="B17" s="13"/>
      <c r="C17" s="14"/>
      <c r="D17" s="86">
        <v>2</v>
      </c>
      <c r="E17" s="112">
        <v>856071</v>
      </c>
      <c r="F17" s="87">
        <v>128269.5</v>
      </c>
      <c r="G17" s="88">
        <f t="shared" si="0"/>
        <v>0.1498351188160795</v>
      </c>
      <c r="H17" s="15"/>
    </row>
    <row r="18" spans="1:8" ht="15.75" x14ac:dyDescent="0.25">
      <c r="A18" s="106" t="s">
        <v>14</v>
      </c>
      <c r="B18" s="13"/>
      <c r="C18" s="14"/>
      <c r="D18" s="86">
        <v>2</v>
      </c>
      <c r="E18" s="112">
        <v>595198</v>
      </c>
      <c r="F18" s="87">
        <v>153355.5</v>
      </c>
      <c r="G18" s="88">
        <f t="shared" si="0"/>
        <v>0.25765459561356052</v>
      </c>
      <c r="H18" s="15"/>
    </row>
    <row r="19" spans="1:8" ht="15.75" x14ac:dyDescent="0.25">
      <c r="A19" s="106" t="s">
        <v>15</v>
      </c>
      <c r="B19" s="13"/>
      <c r="C19" s="14"/>
      <c r="D19" s="86">
        <v>3</v>
      </c>
      <c r="E19" s="112">
        <v>1254979</v>
      </c>
      <c r="F19" s="87">
        <v>455871.5</v>
      </c>
      <c r="G19" s="88">
        <f t="shared" si="0"/>
        <v>0.36325030139946562</v>
      </c>
      <c r="H19" s="15"/>
    </row>
    <row r="20" spans="1:8" ht="15.75" x14ac:dyDescent="0.25">
      <c r="A20" s="106" t="s">
        <v>113</v>
      </c>
      <c r="B20" s="13"/>
      <c r="C20" s="14"/>
      <c r="D20" s="86">
        <v>15</v>
      </c>
      <c r="E20" s="112">
        <v>1670966.5</v>
      </c>
      <c r="F20" s="87">
        <v>284695</v>
      </c>
      <c r="G20" s="88">
        <f t="shared" si="0"/>
        <v>0.17037744323420009</v>
      </c>
      <c r="H20" s="15"/>
    </row>
    <row r="21" spans="1:8" ht="15.75" x14ac:dyDescent="0.25">
      <c r="A21" s="106" t="s">
        <v>140</v>
      </c>
      <c r="B21" s="13"/>
      <c r="C21" s="14"/>
      <c r="D21" s="86">
        <v>1</v>
      </c>
      <c r="E21" s="112">
        <v>299960</v>
      </c>
      <c r="F21" s="87">
        <v>57244</v>
      </c>
      <c r="G21" s="88">
        <f t="shared" si="0"/>
        <v>0.19083877850380052</v>
      </c>
      <c r="H21" s="15"/>
    </row>
    <row r="22" spans="1:8" ht="15.75" x14ac:dyDescent="0.25">
      <c r="A22" s="106" t="s">
        <v>144</v>
      </c>
      <c r="B22" s="13"/>
      <c r="C22" s="14"/>
      <c r="D22" s="86">
        <v>7</v>
      </c>
      <c r="E22" s="112">
        <v>795783</v>
      </c>
      <c r="F22" s="87">
        <v>196212</v>
      </c>
      <c r="G22" s="88">
        <f t="shared" si="0"/>
        <v>0.24656470419699844</v>
      </c>
      <c r="H22" s="15"/>
    </row>
    <row r="23" spans="1:8" ht="15.75" x14ac:dyDescent="0.25">
      <c r="A23" s="106" t="s">
        <v>131</v>
      </c>
      <c r="B23" s="13"/>
      <c r="C23" s="14"/>
      <c r="D23" s="86"/>
      <c r="E23" s="112"/>
      <c r="F23" s="87"/>
      <c r="G23" s="88"/>
      <c r="H23" s="15"/>
    </row>
    <row r="24" spans="1:8" ht="15.75" x14ac:dyDescent="0.25">
      <c r="A24" s="106" t="s">
        <v>10</v>
      </c>
      <c r="B24" s="13"/>
      <c r="C24" s="14"/>
      <c r="D24" s="86"/>
      <c r="E24" s="112"/>
      <c r="F24" s="87"/>
      <c r="G24" s="88"/>
      <c r="H24" s="15"/>
    </row>
    <row r="25" spans="1:8" ht="15.75" x14ac:dyDescent="0.25">
      <c r="A25" s="107" t="s">
        <v>20</v>
      </c>
      <c r="B25" s="13"/>
      <c r="C25" s="14"/>
      <c r="D25" s="86">
        <v>4</v>
      </c>
      <c r="E25" s="112">
        <v>746948</v>
      </c>
      <c r="F25" s="87">
        <v>227014.5</v>
      </c>
      <c r="G25" s="88">
        <f>F25/E25</f>
        <v>0.3039227630303582</v>
      </c>
      <c r="H25" s="15"/>
    </row>
    <row r="26" spans="1:8" ht="15.75" x14ac:dyDescent="0.25">
      <c r="A26" s="107" t="s">
        <v>21</v>
      </c>
      <c r="B26" s="13"/>
      <c r="C26" s="14"/>
      <c r="D26" s="86">
        <v>13</v>
      </c>
      <c r="E26" s="112">
        <v>104903</v>
      </c>
      <c r="F26" s="87">
        <v>104903</v>
      </c>
      <c r="G26" s="88">
        <f>F26/E26</f>
        <v>1</v>
      </c>
      <c r="H26" s="15"/>
    </row>
    <row r="27" spans="1:8" ht="15.75" x14ac:dyDescent="0.25">
      <c r="A27" s="83" t="s">
        <v>22</v>
      </c>
      <c r="B27" s="13"/>
      <c r="C27" s="14"/>
      <c r="D27" s="86"/>
      <c r="E27" s="112"/>
      <c r="F27" s="87"/>
      <c r="G27" s="88"/>
      <c r="H27" s="15"/>
    </row>
    <row r="28" spans="1:8" ht="15.75" x14ac:dyDescent="0.25">
      <c r="A28" s="83" t="s">
        <v>23</v>
      </c>
      <c r="B28" s="13"/>
      <c r="C28" s="14"/>
      <c r="D28" s="86"/>
      <c r="E28" s="112">
        <v>25172</v>
      </c>
      <c r="F28" s="87">
        <v>-18942</v>
      </c>
      <c r="G28" s="88">
        <f t="shared" ref="G28:G34" si="1">F28/E28</f>
        <v>-0.75250278086763067</v>
      </c>
      <c r="H28" s="15"/>
    </row>
    <row r="29" spans="1:8" ht="15.75" x14ac:dyDescent="0.25">
      <c r="A29" s="83" t="s">
        <v>80</v>
      </c>
      <c r="B29" s="13"/>
      <c r="C29" s="14"/>
      <c r="D29" s="86"/>
      <c r="E29" s="112"/>
      <c r="F29" s="87"/>
      <c r="G29" s="88"/>
      <c r="H29" s="15"/>
    </row>
    <row r="30" spans="1:8" ht="15.75" x14ac:dyDescent="0.25">
      <c r="A30" s="83" t="s">
        <v>73</v>
      </c>
      <c r="B30" s="13"/>
      <c r="C30" s="14"/>
      <c r="D30" s="86">
        <v>1</v>
      </c>
      <c r="E30" s="112">
        <v>86044</v>
      </c>
      <c r="F30" s="87">
        <v>39291</v>
      </c>
      <c r="G30" s="88">
        <f t="shared" si="1"/>
        <v>0.45663846404165309</v>
      </c>
      <c r="H30" s="15"/>
    </row>
    <row r="31" spans="1:8" ht="15.75" x14ac:dyDescent="0.25">
      <c r="A31" s="83" t="s">
        <v>121</v>
      </c>
      <c r="B31" s="13"/>
      <c r="C31" s="14"/>
      <c r="D31" s="86">
        <v>1</v>
      </c>
      <c r="E31" s="112">
        <v>31948</v>
      </c>
      <c r="F31" s="87">
        <v>7547</v>
      </c>
      <c r="G31" s="88">
        <f t="shared" si="1"/>
        <v>0.23622761988230875</v>
      </c>
      <c r="H31" s="15"/>
    </row>
    <row r="32" spans="1:8" ht="15.75" x14ac:dyDescent="0.25">
      <c r="A32" s="83" t="s">
        <v>57</v>
      </c>
      <c r="B32" s="13"/>
      <c r="C32" s="14"/>
      <c r="D32" s="86">
        <v>1</v>
      </c>
      <c r="E32" s="112">
        <v>150427</v>
      </c>
      <c r="F32" s="87">
        <v>61824</v>
      </c>
      <c r="G32" s="88">
        <f t="shared" si="1"/>
        <v>0.41099004832908986</v>
      </c>
      <c r="H32" s="15"/>
    </row>
    <row r="33" spans="1:8" ht="15.75" x14ac:dyDescent="0.25">
      <c r="A33" s="83" t="s">
        <v>109</v>
      </c>
      <c r="B33" s="13"/>
      <c r="C33" s="14"/>
      <c r="D33" s="86">
        <v>1</v>
      </c>
      <c r="E33" s="112">
        <v>76947</v>
      </c>
      <c r="F33" s="87">
        <v>22118.5</v>
      </c>
      <c r="G33" s="88">
        <f t="shared" si="1"/>
        <v>0.28745110270705809</v>
      </c>
      <c r="H33" s="15"/>
    </row>
    <row r="34" spans="1:8" ht="15.75" x14ac:dyDescent="0.25">
      <c r="A34" s="83" t="s">
        <v>114</v>
      </c>
      <c r="B34" s="13"/>
      <c r="C34" s="14"/>
      <c r="D34" s="86">
        <v>8</v>
      </c>
      <c r="E34" s="112">
        <v>1482147</v>
      </c>
      <c r="F34" s="87">
        <v>274138.5</v>
      </c>
      <c r="G34" s="88">
        <f t="shared" si="1"/>
        <v>0.18496039866490976</v>
      </c>
      <c r="H34" s="15"/>
    </row>
    <row r="35" spans="1:8" x14ac:dyDescent="0.2">
      <c r="A35" s="16" t="s">
        <v>28</v>
      </c>
      <c r="B35" s="13"/>
      <c r="C35" s="14"/>
      <c r="D35" s="90"/>
      <c r="E35" s="112">
        <v>63675</v>
      </c>
      <c r="F35" s="87">
        <v>8838</v>
      </c>
      <c r="G35" s="92"/>
      <c r="H35" s="15"/>
    </row>
    <row r="36" spans="1:8" x14ac:dyDescent="0.2">
      <c r="A36" s="16" t="s">
        <v>47</v>
      </c>
      <c r="B36" s="13"/>
      <c r="C36" s="14"/>
      <c r="D36" s="90"/>
      <c r="E36" s="112"/>
      <c r="F36" s="87"/>
      <c r="G36" s="92"/>
      <c r="H36" s="15"/>
    </row>
    <row r="37" spans="1:8" x14ac:dyDescent="0.2">
      <c r="A37" s="16" t="s">
        <v>30</v>
      </c>
      <c r="B37" s="13"/>
      <c r="C37" s="14"/>
      <c r="D37" s="90"/>
      <c r="E37" s="112"/>
      <c r="F37" s="87"/>
      <c r="G37" s="92"/>
      <c r="H37" s="15"/>
    </row>
    <row r="38" spans="1:8" x14ac:dyDescent="0.2">
      <c r="A38" s="17"/>
      <c r="B38" s="18"/>
      <c r="C38" s="14"/>
      <c r="D38" s="90"/>
      <c r="E38" s="93"/>
      <c r="F38" s="93"/>
      <c r="G38" s="92"/>
      <c r="H38" s="15"/>
    </row>
    <row r="39" spans="1:8" ht="15.75" x14ac:dyDescent="0.25">
      <c r="A39" s="19" t="s">
        <v>31</v>
      </c>
      <c r="B39" s="20"/>
      <c r="C39" s="21"/>
      <c r="D39" s="94">
        <f>SUM(D9:D38)</f>
        <v>71</v>
      </c>
      <c r="E39" s="95">
        <f>SUM(E9:E38)</f>
        <v>11073267.5</v>
      </c>
      <c r="F39" s="95">
        <f>SUM(F9:F38)</f>
        <v>2631202</v>
      </c>
      <c r="G39" s="96">
        <f>F39/E39</f>
        <v>0.23761748734057042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144</v>
      </c>
      <c r="E44" s="87">
        <v>14780054</v>
      </c>
      <c r="F44" s="87">
        <v>800585.53</v>
      </c>
      <c r="G44" s="88">
        <f>1-(+F44/E44)</f>
        <v>0.94583338261145733</v>
      </c>
      <c r="H44" s="15"/>
    </row>
    <row r="45" spans="1:8" ht="15.75" x14ac:dyDescent="0.25">
      <c r="A45" s="27" t="s">
        <v>37</v>
      </c>
      <c r="B45" s="28"/>
      <c r="C45" s="14"/>
      <c r="D45" s="86">
        <v>5</v>
      </c>
      <c r="E45" s="87">
        <v>2101293.2799999998</v>
      </c>
      <c r="F45" s="87">
        <v>143067.91</v>
      </c>
      <c r="G45" s="88">
        <f t="shared" ref="G45:G53" si="2">1-(+F45/E45)</f>
        <v>0.93191435419238577</v>
      </c>
      <c r="H45" s="15"/>
    </row>
    <row r="46" spans="1:8" ht="15.75" x14ac:dyDescent="0.25">
      <c r="A46" s="27" t="s">
        <v>38</v>
      </c>
      <c r="B46" s="28"/>
      <c r="C46" s="14"/>
      <c r="D46" s="86">
        <v>260</v>
      </c>
      <c r="E46" s="87">
        <v>8481191.75</v>
      </c>
      <c r="F46" s="87">
        <v>556347.1</v>
      </c>
      <c r="G46" s="88">
        <f t="shared" si="2"/>
        <v>0.93440224954234763</v>
      </c>
      <c r="H46" s="15"/>
    </row>
    <row r="47" spans="1:8" ht="15.75" x14ac:dyDescent="0.25">
      <c r="A47" s="27" t="s">
        <v>39</v>
      </c>
      <c r="B47" s="28"/>
      <c r="C47" s="14"/>
      <c r="D47" s="86">
        <v>36</v>
      </c>
      <c r="E47" s="87">
        <v>3001043.65</v>
      </c>
      <c r="F47" s="87">
        <v>208765.79</v>
      </c>
      <c r="G47" s="88">
        <f t="shared" si="2"/>
        <v>0.93043560362742472</v>
      </c>
      <c r="H47" s="15"/>
    </row>
    <row r="48" spans="1:8" ht="15.75" x14ac:dyDescent="0.25">
      <c r="A48" s="27" t="s">
        <v>40</v>
      </c>
      <c r="B48" s="28"/>
      <c r="C48" s="14"/>
      <c r="D48" s="86">
        <v>117</v>
      </c>
      <c r="E48" s="87">
        <v>12511629.609999999</v>
      </c>
      <c r="F48" s="87">
        <v>731908.3</v>
      </c>
      <c r="G48" s="88">
        <f t="shared" si="2"/>
        <v>0.94150176093647964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x14ac:dyDescent="0.25">
      <c r="A50" s="27" t="s">
        <v>42</v>
      </c>
      <c r="B50" s="28"/>
      <c r="C50" s="14"/>
      <c r="D50" s="86">
        <v>18</v>
      </c>
      <c r="E50" s="87">
        <v>2195865</v>
      </c>
      <c r="F50" s="87">
        <v>214575</v>
      </c>
      <c r="G50" s="88">
        <f t="shared" si="2"/>
        <v>0.90228224412702962</v>
      </c>
      <c r="H50" s="15"/>
    </row>
    <row r="51" spans="1:8" ht="15.75" x14ac:dyDescent="0.25">
      <c r="A51" s="27" t="s">
        <v>43</v>
      </c>
      <c r="B51" s="28"/>
      <c r="C51" s="14"/>
      <c r="D51" s="86">
        <v>3</v>
      </c>
      <c r="E51" s="87">
        <v>242860</v>
      </c>
      <c r="F51" s="87">
        <v>13320</v>
      </c>
      <c r="G51" s="88">
        <f t="shared" si="2"/>
        <v>0.94515358642839498</v>
      </c>
      <c r="H51" s="15"/>
    </row>
    <row r="52" spans="1:8" ht="15.75" x14ac:dyDescent="0.25">
      <c r="A52" s="27" t="s">
        <v>44</v>
      </c>
      <c r="B52" s="28"/>
      <c r="C52" s="14"/>
      <c r="D52" s="86">
        <v>3</v>
      </c>
      <c r="E52" s="87">
        <v>262500</v>
      </c>
      <c r="F52" s="87">
        <v>25075</v>
      </c>
      <c r="G52" s="88">
        <f t="shared" si="2"/>
        <v>0.90447619047619043</v>
      </c>
      <c r="H52" s="15"/>
    </row>
    <row r="53" spans="1:8" ht="15.75" x14ac:dyDescent="0.25">
      <c r="A53" s="29" t="s">
        <v>64</v>
      </c>
      <c r="B53" s="30"/>
      <c r="C53" s="14"/>
      <c r="D53" s="86">
        <v>2</v>
      </c>
      <c r="E53" s="87">
        <v>202100</v>
      </c>
      <c r="F53" s="87">
        <v>-15900</v>
      </c>
      <c r="G53" s="88">
        <f t="shared" si="2"/>
        <v>1.0786739238000989</v>
      </c>
      <c r="H53" s="15"/>
    </row>
    <row r="54" spans="1:8" ht="15.75" x14ac:dyDescent="0.25">
      <c r="A54" s="27" t="s">
        <v>65</v>
      </c>
      <c r="B54" s="30"/>
      <c r="C54" s="14"/>
      <c r="D54" s="86">
        <v>1415</v>
      </c>
      <c r="E54" s="87">
        <v>86217692.189999998</v>
      </c>
      <c r="F54" s="87">
        <v>9672111.3900000006</v>
      </c>
      <c r="G54" s="88">
        <f>1-(+F54/E54)</f>
        <v>0.88781755641654925</v>
      </c>
      <c r="H54" s="15"/>
    </row>
    <row r="55" spans="1:8" ht="15.75" x14ac:dyDescent="0.25">
      <c r="A55" s="27" t="s">
        <v>66</v>
      </c>
      <c r="B55" s="30"/>
      <c r="C55" s="14"/>
      <c r="D55" s="86">
        <v>22</v>
      </c>
      <c r="E55" s="87">
        <v>747171.85</v>
      </c>
      <c r="F55" s="87">
        <v>83826.37</v>
      </c>
      <c r="G55" s="88">
        <f>1-(+F55/E55)</f>
        <v>0.88780844728023411</v>
      </c>
      <c r="H55" s="15"/>
    </row>
    <row r="56" spans="1:8" ht="15.75" x14ac:dyDescent="0.25">
      <c r="A56" s="85" t="s">
        <v>143</v>
      </c>
      <c r="B56" s="30"/>
      <c r="C56" s="14"/>
      <c r="D56" s="86"/>
      <c r="E56" s="87"/>
      <c r="F56" s="87"/>
      <c r="G56" s="88"/>
      <c r="H56" s="15"/>
    </row>
    <row r="57" spans="1:8" x14ac:dyDescent="0.2">
      <c r="A57" s="16" t="s">
        <v>45</v>
      </c>
      <c r="B57" s="30"/>
      <c r="C57" s="14"/>
      <c r="D57" s="90"/>
      <c r="E57" s="109"/>
      <c r="F57" s="87"/>
      <c r="G57" s="92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92"/>
      <c r="H58" s="15"/>
    </row>
    <row r="59" spans="1:8" x14ac:dyDescent="0.2">
      <c r="A59" s="16" t="s">
        <v>47</v>
      </c>
      <c r="B59" s="28"/>
      <c r="C59" s="14"/>
      <c r="D59" s="90"/>
      <c r="E59" s="108"/>
      <c r="F59" s="87"/>
      <c r="G59" s="92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92"/>
      <c r="H60" s="15"/>
    </row>
    <row r="61" spans="1:8" ht="15.75" x14ac:dyDescent="0.25">
      <c r="A61" s="32"/>
      <c r="B61" s="18"/>
      <c r="C61" s="14"/>
      <c r="D61" s="90"/>
      <c r="E61" s="110"/>
      <c r="F61" s="93"/>
      <c r="G61" s="92"/>
      <c r="H61" s="15"/>
    </row>
    <row r="62" spans="1:8" ht="15.75" x14ac:dyDescent="0.25">
      <c r="A62" s="20" t="s">
        <v>48</v>
      </c>
      <c r="B62" s="20"/>
      <c r="C62" s="21"/>
      <c r="D62" s="94">
        <f>SUM(D44:D58)</f>
        <v>2025</v>
      </c>
      <c r="E62" s="95">
        <f>SUM(E44:E61)</f>
        <v>130743401.32999998</v>
      </c>
      <c r="F62" s="95">
        <f>SUM(F44:F61)</f>
        <v>12433682.389999999</v>
      </c>
      <c r="G62" s="96">
        <f>1-(F62/E62)</f>
        <v>0.90490011531352899</v>
      </c>
      <c r="H62" s="15"/>
    </row>
    <row r="63" spans="1:8" x14ac:dyDescent="0.2">
      <c r="A63" s="33"/>
      <c r="B63" s="33"/>
      <c r="C63" s="50"/>
      <c r="D63" s="111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9"/>
      <c r="D64" s="51"/>
      <c r="E64" s="36"/>
      <c r="F64" s="37">
        <f>F62+F39</f>
        <v>15064884.389999999</v>
      </c>
      <c r="G64" s="36"/>
      <c r="H64" s="2"/>
    </row>
    <row r="65" spans="1:8" ht="18" x14ac:dyDescent="0.25">
      <c r="A65" s="38"/>
      <c r="B65" s="39"/>
      <c r="C65" s="39"/>
      <c r="D65" s="51"/>
      <c r="E65" s="36"/>
      <c r="F65" s="37"/>
      <c r="G65" s="36"/>
      <c r="H65" s="2"/>
    </row>
    <row r="66" spans="1:8" ht="18" x14ac:dyDescent="0.25">
      <c r="A66" s="38"/>
      <c r="B66" s="39"/>
      <c r="C66" s="39"/>
      <c r="D66" s="51"/>
      <c r="E66" s="36"/>
      <c r="F66" s="37"/>
      <c r="G66" s="36"/>
      <c r="H66" s="2"/>
    </row>
    <row r="67" spans="1:8" ht="15.75" x14ac:dyDescent="0.25">
      <c r="A67" s="4" t="s">
        <v>50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 t="s">
        <v>51</v>
      </c>
      <c r="B68" s="40"/>
      <c r="C68" s="40"/>
      <c r="D68" s="40"/>
      <c r="E68" s="40"/>
      <c r="F68" s="41"/>
      <c r="G68" s="40"/>
      <c r="H68" s="2"/>
    </row>
    <row r="69" spans="1:8" ht="15.75" x14ac:dyDescent="0.25">
      <c r="A69" s="4" t="s">
        <v>52</v>
      </c>
      <c r="B69" s="40"/>
      <c r="C69" s="40"/>
      <c r="D69" s="40"/>
      <c r="E69" s="40"/>
      <c r="F69" s="41"/>
      <c r="G69" s="40"/>
      <c r="H69" s="2"/>
    </row>
    <row r="70" spans="1:8" ht="15.75" x14ac:dyDescent="0.25">
      <c r="A70" s="4"/>
      <c r="B70" s="40"/>
      <c r="C70" s="40"/>
      <c r="D70" s="40"/>
      <c r="E70" s="40"/>
      <c r="F70" s="41"/>
      <c r="G70" s="40"/>
      <c r="H70" s="2"/>
    </row>
    <row r="71" spans="1:8" ht="18" x14ac:dyDescent="0.25">
      <c r="A71" s="42" t="s">
        <v>53</v>
      </c>
      <c r="B71" s="39"/>
      <c r="C71" s="39"/>
      <c r="D71" s="39"/>
      <c r="E71" s="39"/>
      <c r="F71" s="37"/>
      <c r="G71" s="39"/>
      <c r="H71" s="2"/>
    </row>
    <row r="72" spans="1:8" ht="18" x14ac:dyDescent="0.25">
      <c r="A72" s="43"/>
      <c r="B72" s="39"/>
      <c r="C72" s="39"/>
      <c r="D72" s="39"/>
      <c r="E72" s="37"/>
      <c r="F72" s="2"/>
      <c r="G72" s="2"/>
      <c r="H72" s="2"/>
    </row>
    <row r="73" spans="1:8" ht="18" x14ac:dyDescent="0.25">
      <c r="A73" s="43"/>
      <c r="B73" s="39"/>
      <c r="C73" s="39"/>
      <c r="D73" s="39"/>
      <c r="E73" s="44"/>
      <c r="F73" s="2"/>
      <c r="G73" s="2"/>
      <c r="H73" s="2"/>
    </row>
    <row r="74" spans="1:8" ht="18" x14ac:dyDescent="0.25">
      <c r="A74" s="43"/>
      <c r="B74" s="39"/>
      <c r="C74" s="39"/>
      <c r="D74" s="39"/>
      <c r="E74" s="45"/>
      <c r="F74" s="2"/>
      <c r="G74" s="2"/>
      <c r="H74" s="2"/>
    </row>
    <row r="75" spans="1:8" ht="18" x14ac:dyDescent="0.25">
      <c r="A75" s="43"/>
      <c r="B75" s="39"/>
      <c r="C75" s="39"/>
      <c r="D75" s="39"/>
      <c r="E75" s="46"/>
      <c r="F75" s="2"/>
      <c r="G75" s="2"/>
      <c r="H75" s="2"/>
    </row>
    <row r="76" spans="1:8" ht="18" x14ac:dyDescent="0.25">
      <c r="A76" s="43"/>
      <c r="B76" s="39"/>
      <c r="C76" s="39"/>
      <c r="D76" s="39"/>
      <c r="E76" s="37"/>
      <c r="F76" s="2"/>
      <c r="G76" s="2"/>
      <c r="H76" s="2"/>
    </row>
    <row r="77" spans="1:8" ht="18" x14ac:dyDescent="0.25">
      <c r="A77" s="43"/>
      <c r="B77" s="39"/>
      <c r="C77" s="39"/>
      <c r="D77" s="39"/>
      <c r="E77" s="37"/>
      <c r="F77" s="2"/>
      <c r="G77" s="2"/>
      <c r="H77" s="2"/>
    </row>
    <row r="78" spans="1:8" ht="18" x14ac:dyDescent="0.25">
      <c r="A78" s="43"/>
      <c r="B78" s="39"/>
      <c r="C78" s="39"/>
      <c r="D78" s="39"/>
      <c r="E78" s="44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5"/>
      <c r="F80" s="2"/>
      <c r="G80" s="2"/>
      <c r="H80" s="2"/>
    </row>
    <row r="81" spans="1:8" ht="18" x14ac:dyDescent="0.25">
      <c r="A81" s="43"/>
      <c r="B81" s="39"/>
      <c r="C81" s="39"/>
      <c r="D81" s="39"/>
      <c r="E81" s="45"/>
      <c r="F81" s="2"/>
      <c r="G81" s="2"/>
      <c r="H81" s="2"/>
    </row>
    <row r="82" spans="1:8" ht="18" x14ac:dyDescent="0.25">
      <c r="A82" s="43"/>
      <c r="B82" s="39"/>
      <c r="C82" s="39"/>
      <c r="D82" s="39"/>
      <c r="E82" s="47"/>
      <c r="F82" s="2"/>
      <c r="G82" s="2"/>
      <c r="H82" s="2"/>
    </row>
    <row r="83" spans="1:8" ht="18" x14ac:dyDescent="0.25">
      <c r="A83" s="43"/>
      <c r="B83" s="39"/>
      <c r="C83" s="39"/>
      <c r="D83" s="39"/>
      <c r="E83" s="39"/>
      <c r="F83" s="2"/>
      <c r="G83" s="2"/>
      <c r="H83" s="2"/>
    </row>
    <row r="84" spans="1:8" ht="15.75" x14ac:dyDescent="0.25">
      <c r="A84" s="48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3" customWidth="1"/>
    <col min="2" max="2" width="15.6640625" style="53" customWidth="1"/>
    <col min="3" max="3" width="3.6640625" style="53" customWidth="1"/>
    <col min="4" max="4" width="7.6640625" style="53" customWidth="1"/>
    <col min="5" max="6" width="14.6640625" style="53" customWidth="1"/>
    <col min="7" max="7" width="11.6640625" style="53" customWidth="1"/>
    <col min="8" max="16384" width="8.88671875" style="53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06" t="s">
        <v>10</v>
      </c>
      <c r="B9" s="13"/>
      <c r="C9" s="14"/>
      <c r="D9" s="86">
        <v>4</v>
      </c>
      <c r="E9" s="87">
        <v>299196</v>
      </c>
      <c r="F9" s="87">
        <v>61346</v>
      </c>
      <c r="G9" s="88">
        <f>F9/E9</f>
        <v>0.20503616358507468</v>
      </c>
      <c r="H9" s="15"/>
    </row>
    <row r="10" spans="1:8" ht="15.75" customHeight="1" x14ac:dyDescent="0.35">
      <c r="A10" s="106" t="s">
        <v>11</v>
      </c>
      <c r="B10" s="13"/>
      <c r="C10" s="14"/>
      <c r="D10" s="86"/>
      <c r="E10" s="87"/>
      <c r="F10" s="87"/>
      <c r="G10" s="88"/>
      <c r="H10" s="15"/>
    </row>
    <row r="11" spans="1:8" ht="15.75" customHeight="1" x14ac:dyDescent="0.35">
      <c r="A11" s="106" t="s">
        <v>76</v>
      </c>
      <c r="B11" s="13"/>
      <c r="C11" s="14"/>
      <c r="D11" s="86"/>
      <c r="E11" s="87"/>
      <c r="F11" s="87"/>
      <c r="G11" s="88"/>
      <c r="H11" s="15"/>
    </row>
    <row r="12" spans="1:8" ht="15.75" customHeight="1" x14ac:dyDescent="0.35">
      <c r="A12" s="106" t="s">
        <v>12</v>
      </c>
      <c r="B12" s="13"/>
      <c r="C12" s="14"/>
      <c r="D12" s="86"/>
      <c r="E12" s="87"/>
      <c r="F12" s="87"/>
      <c r="G12" s="88"/>
      <c r="H12" s="15"/>
    </row>
    <row r="13" spans="1:8" ht="15.75" customHeight="1" x14ac:dyDescent="0.35">
      <c r="A13" s="106" t="s">
        <v>128</v>
      </c>
      <c r="B13" s="13"/>
      <c r="C13" s="14"/>
      <c r="D13" s="86"/>
      <c r="E13" s="87"/>
      <c r="F13" s="87"/>
      <c r="G13" s="88"/>
      <c r="H13" s="15"/>
    </row>
    <row r="14" spans="1:8" ht="15.75" customHeight="1" x14ac:dyDescent="0.35">
      <c r="A14" s="106" t="s">
        <v>108</v>
      </c>
      <c r="B14" s="13"/>
      <c r="C14" s="14"/>
      <c r="D14" s="86">
        <v>1</v>
      </c>
      <c r="E14" s="87">
        <v>27331</v>
      </c>
      <c r="F14" s="87">
        <v>4164</v>
      </c>
      <c r="G14" s="88">
        <f>F14/E14</f>
        <v>0.15235446928396326</v>
      </c>
      <c r="H14" s="15"/>
    </row>
    <row r="15" spans="1:8" ht="15.75" customHeight="1" x14ac:dyDescent="0.35">
      <c r="A15" s="106" t="s">
        <v>61</v>
      </c>
      <c r="B15" s="13"/>
      <c r="C15" s="14"/>
      <c r="D15" s="86">
        <v>1</v>
      </c>
      <c r="E15" s="87">
        <v>60503</v>
      </c>
      <c r="F15" s="87">
        <v>9353</v>
      </c>
      <c r="G15" s="88">
        <f>F15/E15</f>
        <v>0.15458737583260335</v>
      </c>
      <c r="H15" s="15"/>
    </row>
    <row r="16" spans="1:8" ht="15.75" customHeight="1" x14ac:dyDescent="0.35">
      <c r="A16" s="106" t="s">
        <v>77</v>
      </c>
      <c r="B16" s="13"/>
      <c r="C16" s="14"/>
      <c r="D16" s="86"/>
      <c r="E16" s="87"/>
      <c r="F16" s="87"/>
      <c r="G16" s="88"/>
      <c r="H16" s="15"/>
    </row>
    <row r="17" spans="1:8" ht="15.75" customHeight="1" x14ac:dyDescent="0.35">
      <c r="A17" s="106" t="s">
        <v>25</v>
      </c>
      <c r="B17" s="13"/>
      <c r="C17" s="14"/>
      <c r="D17" s="86">
        <v>1</v>
      </c>
      <c r="E17" s="87">
        <v>10411</v>
      </c>
      <c r="F17" s="87">
        <v>5108</v>
      </c>
      <c r="G17" s="88">
        <f>F17/E17</f>
        <v>0.49063490538853138</v>
      </c>
      <c r="H17" s="15"/>
    </row>
    <row r="18" spans="1:8" ht="15.75" customHeight="1" x14ac:dyDescent="0.35">
      <c r="A18" s="106" t="s">
        <v>14</v>
      </c>
      <c r="B18" s="13"/>
      <c r="C18" s="14"/>
      <c r="D18" s="86">
        <v>2</v>
      </c>
      <c r="E18" s="87">
        <v>186945</v>
      </c>
      <c r="F18" s="87">
        <v>98030.5</v>
      </c>
      <c r="G18" s="88">
        <f>F18/E18</f>
        <v>0.52438150258097305</v>
      </c>
      <c r="H18" s="15"/>
    </row>
    <row r="19" spans="1:8" ht="15.75" customHeight="1" x14ac:dyDescent="0.35">
      <c r="A19" s="106" t="s">
        <v>15</v>
      </c>
      <c r="B19" s="13"/>
      <c r="C19" s="14"/>
      <c r="D19" s="86"/>
      <c r="E19" s="87"/>
      <c r="F19" s="87"/>
      <c r="G19" s="88"/>
      <c r="H19" s="15"/>
    </row>
    <row r="20" spans="1:8" ht="15.75" customHeight="1" x14ac:dyDescent="0.35">
      <c r="A20" s="106" t="s">
        <v>16</v>
      </c>
      <c r="B20" s="13"/>
      <c r="C20" s="14"/>
      <c r="D20" s="86"/>
      <c r="E20" s="87"/>
      <c r="F20" s="87"/>
      <c r="G20" s="88"/>
      <c r="H20" s="15"/>
    </row>
    <row r="21" spans="1:8" ht="15.75" customHeight="1" x14ac:dyDescent="0.35">
      <c r="A21" s="106" t="s">
        <v>78</v>
      </c>
      <c r="B21" s="13"/>
      <c r="C21" s="14"/>
      <c r="D21" s="86"/>
      <c r="E21" s="87"/>
      <c r="F21" s="87"/>
      <c r="G21" s="88"/>
      <c r="H21" s="15"/>
    </row>
    <row r="22" spans="1:8" ht="15.75" customHeight="1" x14ac:dyDescent="0.35">
      <c r="A22" s="106" t="s">
        <v>145</v>
      </c>
      <c r="B22" s="13"/>
      <c r="C22" s="14"/>
      <c r="D22" s="86"/>
      <c r="E22" s="87"/>
      <c r="F22" s="87"/>
      <c r="G22" s="88"/>
      <c r="H22" s="15"/>
    </row>
    <row r="23" spans="1:8" ht="15.75" customHeight="1" x14ac:dyDescent="0.35">
      <c r="A23" s="106" t="s">
        <v>18</v>
      </c>
      <c r="B23" s="13"/>
      <c r="C23" s="14"/>
      <c r="D23" s="86"/>
      <c r="E23" s="87"/>
      <c r="F23" s="87"/>
      <c r="G23" s="88"/>
      <c r="H23" s="15"/>
    </row>
    <row r="24" spans="1:8" ht="15.75" customHeight="1" x14ac:dyDescent="0.35">
      <c r="A24" s="106" t="s">
        <v>19</v>
      </c>
      <c r="B24" s="13"/>
      <c r="C24" s="14"/>
      <c r="D24" s="86"/>
      <c r="E24" s="87"/>
      <c r="F24" s="87"/>
      <c r="G24" s="88"/>
      <c r="H24" s="15"/>
    </row>
    <row r="25" spans="1:8" ht="15.75" customHeight="1" x14ac:dyDescent="0.35">
      <c r="A25" s="107" t="s">
        <v>20</v>
      </c>
      <c r="B25" s="13"/>
      <c r="C25" s="14"/>
      <c r="D25" s="86"/>
      <c r="E25" s="87"/>
      <c r="F25" s="87"/>
      <c r="G25" s="88"/>
      <c r="H25" s="15"/>
    </row>
    <row r="26" spans="1:8" ht="15.75" customHeight="1" x14ac:dyDescent="0.35">
      <c r="A26" s="107" t="s">
        <v>21</v>
      </c>
      <c r="B26" s="13"/>
      <c r="C26" s="14"/>
      <c r="D26" s="86"/>
      <c r="E26" s="87"/>
      <c r="F26" s="87"/>
      <c r="G26" s="88"/>
      <c r="H26" s="15"/>
    </row>
    <row r="27" spans="1:8" ht="15.75" customHeight="1" x14ac:dyDescent="0.35">
      <c r="A27" s="83" t="s">
        <v>22</v>
      </c>
      <c r="B27" s="13"/>
      <c r="C27" s="14"/>
      <c r="D27" s="86"/>
      <c r="E27" s="87"/>
      <c r="F27" s="87"/>
      <c r="G27" s="88"/>
      <c r="H27" s="15"/>
    </row>
    <row r="28" spans="1:8" ht="15.75" customHeight="1" x14ac:dyDescent="0.35">
      <c r="A28" s="83" t="s">
        <v>23</v>
      </c>
      <c r="B28" s="13"/>
      <c r="C28" s="14"/>
      <c r="D28" s="86"/>
      <c r="E28" s="87"/>
      <c r="F28" s="87"/>
      <c r="G28" s="88"/>
      <c r="H28" s="15"/>
    </row>
    <row r="29" spans="1:8" ht="15.75" customHeight="1" x14ac:dyDescent="0.35">
      <c r="A29" s="83" t="s">
        <v>24</v>
      </c>
      <c r="B29" s="13"/>
      <c r="C29" s="14"/>
      <c r="D29" s="86"/>
      <c r="E29" s="87"/>
      <c r="F29" s="87"/>
      <c r="G29" s="88"/>
      <c r="H29" s="15"/>
    </row>
    <row r="30" spans="1:8" ht="15.75" customHeight="1" x14ac:dyDescent="0.35">
      <c r="A30" s="83" t="s">
        <v>124</v>
      </c>
      <c r="B30" s="13"/>
      <c r="C30" s="14"/>
      <c r="D30" s="86"/>
      <c r="E30" s="87"/>
      <c r="F30" s="87"/>
      <c r="G30" s="88"/>
      <c r="H30" s="15"/>
    </row>
    <row r="31" spans="1:8" ht="15.75" customHeight="1" x14ac:dyDescent="0.35">
      <c r="A31" s="83" t="s">
        <v>27</v>
      </c>
      <c r="B31" s="13"/>
      <c r="C31" s="14"/>
      <c r="D31" s="86">
        <v>1</v>
      </c>
      <c r="E31" s="87">
        <v>76142</v>
      </c>
      <c r="F31" s="87">
        <v>21120.5</v>
      </c>
      <c r="G31" s="88">
        <f>F31/E31</f>
        <v>0.27738304746394893</v>
      </c>
      <c r="H31" s="15"/>
    </row>
    <row r="32" spans="1:8" ht="15.75" customHeight="1" x14ac:dyDescent="0.35">
      <c r="A32" s="83" t="s">
        <v>57</v>
      </c>
      <c r="B32" s="13"/>
      <c r="C32" s="14"/>
      <c r="D32" s="86"/>
      <c r="E32" s="87"/>
      <c r="F32" s="87"/>
      <c r="G32" s="88"/>
      <c r="H32" s="15"/>
    </row>
    <row r="33" spans="1:8" ht="15.75" customHeight="1" x14ac:dyDescent="0.35">
      <c r="A33" s="83" t="s">
        <v>132</v>
      </c>
      <c r="B33" s="13"/>
      <c r="C33" s="14"/>
      <c r="D33" s="86"/>
      <c r="E33" s="87"/>
      <c r="F33" s="87"/>
      <c r="G33" s="88"/>
      <c r="H33" s="15"/>
    </row>
    <row r="34" spans="1:8" ht="15.75" customHeight="1" x14ac:dyDescent="0.35">
      <c r="A34" s="83" t="s">
        <v>148</v>
      </c>
      <c r="B34" s="13"/>
      <c r="C34" s="14"/>
      <c r="D34" s="86"/>
      <c r="E34" s="87"/>
      <c r="F34" s="87"/>
      <c r="G34" s="88"/>
      <c r="H34" s="15"/>
    </row>
    <row r="35" spans="1:8" ht="15.75" customHeight="1" x14ac:dyDescent="0.35">
      <c r="A35" s="16" t="s">
        <v>28</v>
      </c>
      <c r="B35" s="13"/>
      <c r="C35" s="14"/>
      <c r="D35" s="90"/>
      <c r="E35" s="108"/>
      <c r="F35" s="87"/>
      <c r="G35" s="92"/>
      <c r="H35" s="15"/>
    </row>
    <row r="36" spans="1:8" ht="15.75" customHeight="1" x14ac:dyDescent="0.35">
      <c r="A36" s="16" t="s">
        <v>47</v>
      </c>
      <c r="B36" s="13"/>
      <c r="C36" s="14"/>
      <c r="D36" s="90"/>
      <c r="E36" s="108"/>
      <c r="F36" s="87"/>
      <c r="G36" s="92"/>
      <c r="H36" s="15"/>
    </row>
    <row r="37" spans="1:8" ht="15.75" customHeight="1" x14ac:dyDescent="0.35">
      <c r="A37" s="16" t="s">
        <v>30</v>
      </c>
      <c r="B37" s="13"/>
      <c r="C37" s="14"/>
      <c r="D37" s="90"/>
      <c r="E37" s="91"/>
      <c r="F37" s="89"/>
      <c r="G37" s="92"/>
      <c r="H37" s="15"/>
    </row>
    <row r="38" spans="1:8" ht="15.75" customHeight="1" x14ac:dyDescent="0.35">
      <c r="A38" s="17"/>
      <c r="B38" s="18"/>
      <c r="C38" s="14"/>
      <c r="D38" s="90"/>
      <c r="E38" s="93"/>
      <c r="F38" s="93"/>
      <c r="G38" s="92"/>
      <c r="H38" s="15"/>
    </row>
    <row r="39" spans="1:8" ht="15.75" customHeight="1" x14ac:dyDescent="0.35">
      <c r="A39" s="19" t="s">
        <v>31</v>
      </c>
      <c r="B39" s="20"/>
      <c r="C39" s="21"/>
      <c r="D39" s="94">
        <f>SUM(D9:D38)</f>
        <v>10</v>
      </c>
      <c r="E39" s="95">
        <f>SUM(E9:E38)</f>
        <v>660528</v>
      </c>
      <c r="F39" s="95">
        <f>SUM(F9:F38)</f>
        <v>199122</v>
      </c>
      <c r="G39" s="96">
        <f>F39/E39</f>
        <v>0.30145883293365305</v>
      </c>
      <c r="H39" s="15"/>
    </row>
    <row r="40" spans="1:8" ht="15.75" customHeight="1" x14ac:dyDescent="0.35">
      <c r="A40" s="22"/>
      <c r="B40" s="22"/>
      <c r="C40" s="22"/>
      <c r="D40" s="97"/>
      <c r="E40" s="98"/>
      <c r="F40" s="99"/>
      <c r="G40" s="99"/>
      <c r="H40" s="2"/>
    </row>
    <row r="41" spans="1:8" ht="15.75" customHeight="1" x14ac:dyDescent="0.35">
      <c r="A41" s="23" t="s">
        <v>32</v>
      </c>
      <c r="B41" s="24"/>
      <c r="C41" s="24"/>
      <c r="D41" s="25"/>
      <c r="E41" s="100"/>
      <c r="F41" s="101"/>
      <c r="G41" s="101"/>
      <c r="H41" s="2"/>
    </row>
    <row r="42" spans="1:8" ht="15.75" customHeight="1" x14ac:dyDescent="0.35">
      <c r="A42" s="26"/>
      <c r="B42" s="26"/>
      <c r="C42" s="26"/>
      <c r="D42" s="102"/>
      <c r="E42" s="25" t="s">
        <v>33</v>
      </c>
      <c r="F42" s="25" t="s">
        <v>33</v>
      </c>
      <c r="G42" s="25" t="s">
        <v>5</v>
      </c>
      <c r="H42" s="2"/>
    </row>
    <row r="43" spans="1:8" ht="15.75" customHeight="1" x14ac:dyDescent="0.3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01" t="s">
        <v>35</v>
      </c>
      <c r="H43" s="2"/>
    </row>
    <row r="44" spans="1:8" ht="15.75" customHeight="1" x14ac:dyDescent="0.35">
      <c r="A44" s="27" t="s">
        <v>36</v>
      </c>
      <c r="B44" s="28"/>
      <c r="C44" s="14"/>
      <c r="D44" s="86">
        <v>24</v>
      </c>
      <c r="E44" s="87">
        <v>763745.65</v>
      </c>
      <c r="F44" s="87">
        <v>39580.300000000003</v>
      </c>
      <c r="G44" s="88">
        <f>1-(+F44/E44)</f>
        <v>0.94817607144472771</v>
      </c>
      <c r="H44" s="15"/>
    </row>
    <row r="45" spans="1:8" ht="15.75" customHeight="1" x14ac:dyDescent="0.35">
      <c r="A45" s="27" t="s">
        <v>37</v>
      </c>
      <c r="B45" s="28"/>
      <c r="C45" s="14"/>
      <c r="D45" s="86"/>
      <c r="E45" s="87"/>
      <c r="F45" s="87"/>
      <c r="G45" s="88"/>
      <c r="H45" s="15"/>
    </row>
    <row r="46" spans="1:8" ht="15.75" customHeight="1" x14ac:dyDescent="0.35">
      <c r="A46" s="27" t="s">
        <v>38</v>
      </c>
      <c r="B46" s="28"/>
      <c r="C46" s="14"/>
      <c r="D46" s="86">
        <v>38</v>
      </c>
      <c r="E46" s="87">
        <v>1062173.75</v>
      </c>
      <c r="F46" s="87">
        <v>109223.25</v>
      </c>
      <c r="G46" s="88">
        <f>1-(+F46/E46)</f>
        <v>0.89717007222217648</v>
      </c>
      <c r="H46" s="15"/>
    </row>
    <row r="47" spans="1:8" ht="15.75" customHeight="1" x14ac:dyDescent="0.35">
      <c r="A47" s="27" t="s">
        <v>39</v>
      </c>
      <c r="B47" s="28"/>
      <c r="C47" s="14"/>
      <c r="D47" s="86">
        <v>12</v>
      </c>
      <c r="E47" s="87">
        <v>776450.5</v>
      </c>
      <c r="F47" s="87">
        <v>37934.5</v>
      </c>
      <c r="G47" s="88">
        <f>1-(+F47/E47)</f>
        <v>0.95114369814946353</v>
      </c>
      <c r="H47" s="15"/>
    </row>
    <row r="48" spans="1:8" ht="15.75" customHeight="1" x14ac:dyDescent="0.35">
      <c r="A48" s="27" t="s">
        <v>40</v>
      </c>
      <c r="B48" s="28"/>
      <c r="C48" s="14"/>
      <c r="D48" s="86">
        <v>32</v>
      </c>
      <c r="E48" s="87">
        <v>1035780.86</v>
      </c>
      <c r="F48" s="87">
        <v>90112.86</v>
      </c>
      <c r="G48" s="88">
        <f>1-(+F48/E48)</f>
        <v>0.91300007223535684</v>
      </c>
      <c r="H48" s="15"/>
    </row>
    <row r="49" spans="1:8" ht="15.75" customHeight="1" x14ac:dyDescent="0.35">
      <c r="A49" s="27" t="s">
        <v>41</v>
      </c>
      <c r="B49" s="28"/>
      <c r="C49" s="14"/>
      <c r="D49" s="86"/>
      <c r="E49" s="87"/>
      <c r="F49" s="87"/>
      <c r="G49" s="88"/>
      <c r="H49" s="15"/>
    </row>
    <row r="50" spans="1:8" ht="15.75" customHeight="1" x14ac:dyDescent="0.35">
      <c r="A50" s="27" t="s">
        <v>42</v>
      </c>
      <c r="B50" s="28"/>
      <c r="C50" s="14"/>
      <c r="D50" s="86">
        <v>11</v>
      </c>
      <c r="E50" s="87">
        <v>637708.5</v>
      </c>
      <c r="F50" s="87">
        <v>7244</v>
      </c>
      <c r="G50" s="88">
        <f>1-(+F50/E50)</f>
        <v>0.98864057794431159</v>
      </c>
      <c r="H50" s="15"/>
    </row>
    <row r="51" spans="1:8" ht="15.75" customHeight="1" x14ac:dyDescent="0.35">
      <c r="A51" s="27" t="s">
        <v>43</v>
      </c>
      <c r="B51" s="28"/>
      <c r="C51" s="14"/>
      <c r="D51" s="86"/>
      <c r="E51" s="87"/>
      <c r="F51" s="87"/>
      <c r="G51" s="88"/>
      <c r="H51" s="15"/>
    </row>
    <row r="52" spans="1:8" ht="15.75" customHeight="1" x14ac:dyDescent="0.35">
      <c r="A52" s="27" t="s">
        <v>44</v>
      </c>
      <c r="B52" s="28"/>
      <c r="C52" s="14"/>
      <c r="D52" s="86"/>
      <c r="E52" s="87"/>
      <c r="F52" s="87"/>
      <c r="G52" s="88"/>
      <c r="H52" s="15"/>
    </row>
    <row r="53" spans="1:8" ht="15.75" customHeight="1" x14ac:dyDescent="0.35">
      <c r="A53" s="27" t="s">
        <v>65</v>
      </c>
      <c r="B53" s="30"/>
      <c r="C53" s="14"/>
      <c r="D53" s="86">
        <v>323</v>
      </c>
      <c r="E53" s="87">
        <v>17560239.629999999</v>
      </c>
      <c r="F53" s="87">
        <v>2073947.39</v>
      </c>
      <c r="G53" s="88">
        <f>1-(+F53/E53)</f>
        <v>0.88189526830506015</v>
      </c>
      <c r="H53" s="15"/>
    </row>
    <row r="54" spans="1:8" ht="15.75" customHeight="1" x14ac:dyDescent="0.35">
      <c r="A54" s="27" t="s">
        <v>66</v>
      </c>
      <c r="B54" s="30"/>
      <c r="C54" s="14"/>
      <c r="D54" s="86"/>
      <c r="E54" s="87"/>
      <c r="F54" s="87"/>
      <c r="G54" s="88"/>
      <c r="H54" s="15"/>
    </row>
    <row r="55" spans="1:8" ht="15.75" customHeight="1" x14ac:dyDescent="0.35">
      <c r="A55" s="31" t="s">
        <v>45</v>
      </c>
      <c r="B55" s="30"/>
      <c r="C55" s="14"/>
      <c r="D55" s="90"/>
      <c r="E55" s="109"/>
      <c r="F55" s="87"/>
      <c r="G55" s="92"/>
      <c r="H55" s="15"/>
    </row>
    <row r="56" spans="1:8" ht="15.75" customHeight="1" x14ac:dyDescent="0.35">
      <c r="A56" s="16" t="s">
        <v>46</v>
      </c>
      <c r="B56" s="28"/>
      <c r="C56" s="14"/>
      <c r="D56" s="90"/>
      <c r="E56" s="109"/>
      <c r="F56" s="87"/>
      <c r="G56" s="92"/>
      <c r="H56" s="15"/>
    </row>
    <row r="57" spans="1:8" ht="15.75" customHeight="1" x14ac:dyDescent="0.35">
      <c r="A57" s="16" t="s">
        <v>29</v>
      </c>
      <c r="B57" s="28"/>
      <c r="C57" s="14"/>
      <c r="D57" s="90"/>
      <c r="E57" s="108"/>
      <c r="F57" s="87"/>
      <c r="G57" s="92"/>
      <c r="H57" s="15"/>
    </row>
    <row r="58" spans="1:8" ht="15.75" customHeight="1" x14ac:dyDescent="0.35">
      <c r="A58" s="16" t="s">
        <v>30</v>
      </c>
      <c r="B58" s="28"/>
      <c r="C58" s="14"/>
      <c r="D58" s="90"/>
      <c r="E58" s="108"/>
      <c r="F58" s="87"/>
      <c r="G58" s="92"/>
      <c r="H58" s="15"/>
    </row>
    <row r="59" spans="1:8" ht="15.75" customHeight="1" x14ac:dyDescent="0.35">
      <c r="A59" s="32"/>
      <c r="B59" s="18"/>
      <c r="C59" s="14"/>
      <c r="D59" s="90"/>
      <c r="E59" s="93"/>
      <c r="F59" s="93"/>
      <c r="G59" s="92"/>
      <c r="H59" s="15"/>
    </row>
    <row r="60" spans="1:8" ht="15.75" customHeight="1" x14ac:dyDescent="0.35">
      <c r="A60" s="20" t="s">
        <v>48</v>
      </c>
      <c r="B60" s="20"/>
      <c r="C60" s="21"/>
      <c r="D60" s="94">
        <f>SUM(D44:D56)</f>
        <v>440</v>
      </c>
      <c r="E60" s="95">
        <f>SUM(E44:E59)</f>
        <v>21836098.890000001</v>
      </c>
      <c r="F60" s="95">
        <f>SUM(F44:F59)</f>
        <v>2358042.2999999998</v>
      </c>
      <c r="G60" s="96">
        <f>1-(F60/E60)</f>
        <v>0.89201174111370773</v>
      </c>
      <c r="H60" s="15"/>
    </row>
    <row r="61" spans="1:8" ht="15.75" customHeight="1" x14ac:dyDescent="0.35">
      <c r="A61" s="33"/>
      <c r="B61" s="33"/>
      <c r="C61" s="33"/>
      <c r="D61" s="111"/>
      <c r="E61" s="105"/>
      <c r="F61" s="34"/>
      <c r="G61" s="34"/>
      <c r="H61" s="2"/>
    </row>
    <row r="62" spans="1:8" ht="15.75" customHeight="1" x14ac:dyDescent="0.35">
      <c r="A62" s="35" t="s">
        <v>49</v>
      </c>
      <c r="B62" s="36"/>
      <c r="C62" s="36"/>
      <c r="D62" s="51"/>
      <c r="E62" s="36"/>
      <c r="F62" s="37">
        <f>F60+F39</f>
        <v>2557164.2999999998</v>
      </c>
      <c r="G62" s="36"/>
      <c r="H62" s="2"/>
    </row>
    <row r="63" spans="1:8" ht="15.75" customHeight="1" x14ac:dyDescent="0.35">
      <c r="A63" s="38"/>
      <c r="B63" s="39"/>
      <c r="C63" s="39"/>
      <c r="D63" s="52"/>
      <c r="E63" s="39"/>
      <c r="F63" s="37"/>
      <c r="G63" s="39"/>
      <c r="H63" s="2"/>
    </row>
    <row r="64" spans="1:8" ht="15.75" customHeight="1" x14ac:dyDescent="0.35">
      <c r="A64" s="4" t="s">
        <v>50</v>
      </c>
      <c r="B64" s="40"/>
      <c r="C64" s="40"/>
      <c r="D64" s="40"/>
      <c r="E64" s="40"/>
      <c r="F64" s="41"/>
      <c r="G64" s="40"/>
      <c r="H64" s="2"/>
    </row>
    <row r="65" spans="1:8" ht="15.75" customHeight="1" x14ac:dyDescent="0.3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customHeight="1" x14ac:dyDescent="0.3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customHeight="1" x14ac:dyDescent="0.35">
      <c r="A67" s="4"/>
      <c r="B67" s="40"/>
      <c r="C67" s="40"/>
      <c r="D67" s="40"/>
      <c r="E67" s="40"/>
      <c r="F67" s="41"/>
      <c r="G67" s="40"/>
      <c r="H67" s="2"/>
    </row>
    <row r="68" spans="1:8" ht="15.75" customHeight="1" x14ac:dyDescent="0.35">
      <c r="A68" s="42" t="s">
        <v>53</v>
      </c>
      <c r="B68" s="39"/>
      <c r="C68" s="39"/>
      <c r="D68" s="39"/>
      <c r="E68" s="39"/>
      <c r="F68" s="37"/>
      <c r="G68" s="39"/>
      <c r="H68" s="2"/>
    </row>
  </sheetData>
  <phoneticPr fontId="17" type="noConversion"/>
  <pageMargins left="0.75" right="0.75" top="1" bottom="1" header="0.5" footer="0.5"/>
  <pageSetup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87"/>
      <c r="F9" s="87"/>
      <c r="G9" s="117"/>
      <c r="H9" s="15"/>
    </row>
    <row r="10" spans="1:8" ht="15.75" x14ac:dyDescent="0.25">
      <c r="A10" s="106" t="s">
        <v>11</v>
      </c>
      <c r="B10" s="13"/>
      <c r="C10" s="14"/>
      <c r="D10" s="86">
        <v>4</v>
      </c>
      <c r="E10" s="87">
        <v>1222594</v>
      </c>
      <c r="F10" s="87">
        <v>163760</v>
      </c>
      <c r="G10" s="117">
        <f>F10/E10</f>
        <v>0.13394471099972682</v>
      </c>
      <c r="H10" s="15"/>
    </row>
    <row r="11" spans="1:8" ht="15.75" x14ac:dyDescent="0.25">
      <c r="A11" s="106" t="s">
        <v>80</v>
      </c>
      <c r="B11" s="13"/>
      <c r="C11" s="14"/>
      <c r="D11" s="86">
        <v>1</v>
      </c>
      <c r="E11" s="87">
        <v>299739</v>
      </c>
      <c r="F11" s="87">
        <v>98923.6</v>
      </c>
      <c r="G11" s="117">
        <f>F11/E11</f>
        <v>0.33003246157490351</v>
      </c>
      <c r="H11" s="15"/>
    </row>
    <row r="12" spans="1:8" ht="15.75" x14ac:dyDescent="0.25">
      <c r="A12" s="106" t="s">
        <v>25</v>
      </c>
      <c r="B12" s="13"/>
      <c r="C12" s="14"/>
      <c r="D12" s="86">
        <v>1</v>
      </c>
      <c r="E12" s="87">
        <v>276433</v>
      </c>
      <c r="F12" s="87">
        <v>97303</v>
      </c>
      <c r="G12" s="117">
        <f>F12/E12</f>
        <v>0.3519948776014441</v>
      </c>
      <c r="H12" s="15"/>
    </row>
    <row r="13" spans="1:8" ht="15.75" x14ac:dyDescent="0.25">
      <c r="A13" s="106" t="s">
        <v>81</v>
      </c>
      <c r="B13" s="13"/>
      <c r="C13" s="14"/>
      <c r="D13" s="86">
        <v>27</v>
      </c>
      <c r="E13" s="87">
        <v>3605007</v>
      </c>
      <c r="F13" s="87">
        <v>633768.5</v>
      </c>
      <c r="G13" s="117">
        <f>F13/E13</f>
        <v>0.17580229386517141</v>
      </c>
      <c r="H13" s="15"/>
    </row>
    <row r="14" spans="1:8" ht="15.75" x14ac:dyDescent="0.25">
      <c r="A14" s="106" t="s">
        <v>136</v>
      </c>
      <c r="B14" s="13"/>
      <c r="C14" s="14"/>
      <c r="D14" s="86">
        <v>1</v>
      </c>
      <c r="E14" s="87">
        <v>238650</v>
      </c>
      <c r="F14" s="87">
        <v>62555.54</v>
      </c>
      <c r="G14" s="117">
        <f>F14/E14</f>
        <v>0.26212252252252255</v>
      </c>
      <c r="H14" s="15"/>
    </row>
    <row r="15" spans="1:8" ht="15.75" x14ac:dyDescent="0.25">
      <c r="A15" s="106" t="s">
        <v>125</v>
      </c>
      <c r="B15" s="13"/>
      <c r="C15" s="14"/>
      <c r="D15" s="86"/>
      <c r="E15" s="87"/>
      <c r="F15" s="87"/>
      <c r="G15" s="117"/>
      <c r="H15" s="15"/>
    </row>
    <row r="16" spans="1:8" ht="15.75" x14ac:dyDescent="0.25">
      <c r="A16" s="106" t="s">
        <v>134</v>
      </c>
      <c r="B16" s="13"/>
      <c r="C16" s="14"/>
      <c r="D16" s="86">
        <v>1</v>
      </c>
      <c r="E16" s="87">
        <v>279758</v>
      </c>
      <c r="F16" s="87">
        <v>79266</v>
      </c>
      <c r="G16" s="117">
        <f t="shared" ref="G16:G22" si="0">F16/E16</f>
        <v>0.28333774190550404</v>
      </c>
      <c r="H16" s="15"/>
    </row>
    <row r="17" spans="1:8" ht="15.75" x14ac:dyDescent="0.25">
      <c r="A17" s="106" t="s">
        <v>59</v>
      </c>
      <c r="B17" s="13"/>
      <c r="C17" s="14"/>
      <c r="D17" s="86"/>
      <c r="E17" s="87"/>
      <c r="F17" s="87"/>
      <c r="G17" s="117"/>
      <c r="H17" s="15"/>
    </row>
    <row r="18" spans="1:8" ht="15.75" x14ac:dyDescent="0.25">
      <c r="A18" s="106" t="s">
        <v>14</v>
      </c>
      <c r="B18" s="13"/>
      <c r="C18" s="14"/>
      <c r="D18" s="86">
        <v>2</v>
      </c>
      <c r="E18" s="87">
        <v>1277368</v>
      </c>
      <c r="F18" s="87">
        <v>414193</v>
      </c>
      <c r="G18" s="117">
        <f t="shared" si="0"/>
        <v>0.32425503065678801</v>
      </c>
      <c r="H18" s="15"/>
    </row>
    <row r="19" spans="1:8" ht="15.75" x14ac:dyDescent="0.25">
      <c r="A19" s="106" t="s">
        <v>15</v>
      </c>
      <c r="B19" s="13"/>
      <c r="C19" s="14"/>
      <c r="D19" s="86">
        <v>2</v>
      </c>
      <c r="E19" s="87">
        <v>1490325</v>
      </c>
      <c r="F19" s="87">
        <v>487383</v>
      </c>
      <c r="G19" s="117">
        <f t="shared" si="0"/>
        <v>0.32703135222183083</v>
      </c>
      <c r="H19" s="15"/>
    </row>
    <row r="20" spans="1:8" ht="15.75" x14ac:dyDescent="0.25">
      <c r="A20" s="83" t="s">
        <v>142</v>
      </c>
      <c r="B20" s="13"/>
      <c r="C20" s="14"/>
      <c r="D20" s="86"/>
      <c r="E20" s="87"/>
      <c r="F20" s="87"/>
      <c r="G20" s="117"/>
      <c r="H20" s="15"/>
    </row>
    <row r="21" spans="1:8" ht="15.75" x14ac:dyDescent="0.25">
      <c r="A21" s="106" t="s">
        <v>82</v>
      </c>
      <c r="B21" s="13"/>
      <c r="C21" s="14"/>
      <c r="D21" s="86">
        <v>3</v>
      </c>
      <c r="E21" s="87">
        <v>2990874</v>
      </c>
      <c r="F21" s="87">
        <v>344442</v>
      </c>
      <c r="G21" s="117">
        <f t="shared" si="0"/>
        <v>0.11516432989153004</v>
      </c>
      <c r="H21" s="15"/>
    </row>
    <row r="22" spans="1:8" ht="15.75" x14ac:dyDescent="0.25">
      <c r="A22" s="106" t="s">
        <v>109</v>
      </c>
      <c r="B22" s="13"/>
      <c r="C22" s="14"/>
      <c r="D22" s="86">
        <v>1</v>
      </c>
      <c r="E22" s="87">
        <v>312256</v>
      </c>
      <c r="F22" s="87">
        <v>78323</v>
      </c>
      <c r="G22" s="117">
        <f t="shared" si="0"/>
        <v>0.25082944763271164</v>
      </c>
      <c r="H22" s="15"/>
    </row>
    <row r="23" spans="1:8" ht="15.75" x14ac:dyDescent="0.25">
      <c r="A23" s="106" t="s">
        <v>78</v>
      </c>
      <c r="B23" s="13"/>
      <c r="C23" s="14"/>
      <c r="D23" s="86"/>
      <c r="E23" s="87"/>
      <c r="F23" s="87"/>
      <c r="G23" s="117"/>
      <c r="H23" s="15"/>
    </row>
    <row r="24" spans="1:8" ht="15.75" x14ac:dyDescent="0.25">
      <c r="A24" s="106" t="s">
        <v>83</v>
      </c>
      <c r="B24" s="13"/>
      <c r="C24" s="14"/>
      <c r="D24" s="86"/>
      <c r="E24" s="87"/>
      <c r="F24" s="87"/>
      <c r="G24" s="117"/>
      <c r="H24" s="15"/>
    </row>
    <row r="25" spans="1:8" ht="15.75" x14ac:dyDescent="0.25">
      <c r="A25" s="107" t="s">
        <v>20</v>
      </c>
      <c r="B25" s="13"/>
      <c r="C25" s="14"/>
      <c r="D25" s="86">
        <v>6</v>
      </c>
      <c r="E25" s="87">
        <v>1472756</v>
      </c>
      <c r="F25" s="87">
        <v>482387</v>
      </c>
      <c r="G25" s="117">
        <f>F25/E25</f>
        <v>0.32754033933659071</v>
      </c>
      <c r="H25" s="15"/>
    </row>
    <row r="26" spans="1:8" ht="15.75" x14ac:dyDescent="0.25">
      <c r="A26" s="107" t="s">
        <v>21</v>
      </c>
      <c r="B26" s="13"/>
      <c r="C26" s="14"/>
      <c r="D26" s="86">
        <v>17</v>
      </c>
      <c r="E26" s="87">
        <v>163620</v>
      </c>
      <c r="F26" s="87">
        <v>163620</v>
      </c>
      <c r="G26" s="117">
        <f>F26/E26</f>
        <v>1</v>
      </c>
      <c r="H26" s="15"/>
    </row>
    <row r="27" spans="1:8" ht="15.75" x14ac:dyDescent="0.25">
      <c r="A27" s="83" t="s">
        <v>22</v>
      </c>
      <c r="B27" s="13"/>
      <c r="C27" s="14"/>
      <c r="D27" s="86"/>
      <c r="E27" s="87"/>
      <c r="F27" s="87"/>
      <c r="G27" s="117"/>
      <c r="H27" s="15"/>
    </row>
    <row r="28" spans="1:8" ht="15.75" x14ac:dyDescent="0.25">
      <c r="A28" s="83" t="s">
        <v>23</v>
      </c>
      <c r="B28" s="13"/>
      <c r="C28" s="14"/>
      <c r="D28" s="86"/>
      <c r="E28" s="87">
        <v>50539</v>
      </c>
      <c r="F28" s="87">
        <v>-2161</v>
      </c>
      <c r="G28" s="117">
        <f>F28/E28</f>
        <v>-4.2759057361641505E-2</v>
      </c>
      <c r="H28" s="15"/>
    </row>
    <row r="29" spans="1:8" ht="15.75" x14ac:dyDescent="0.25">
      <c r="A29" s="83" t="s">
        <v>24</v>
      </c>
      <c r="B29" s="13"/>
      <c r="C29" s="14"/>
      <c r="D29" s="86"/>
      <c r="E29" s="87"/>
      <c r="F29" s="87"/>
      <c r="G29" s="117"/>
      <c r="H29" s="15"/>
    </row>
    <row r="30" spans="1:8" ht="15.75" x14ac:dyDescent="0.25">
      <c r="A30" s="83" t="s">
        <v>117</v>
      </c>
      <c r="B30" s="13"/>
      <c r="C30" s="14"/>
      <c r="D30" s="86"/>
      <c r="E30" s="87"/>
      <c r="F30" s="87"/>
      <c r="G30" s="117"/>
      <c r="H30" s="15"/>
    </row>
    <row r="31" spans="1:8" ht="15.75" x14ac:dyDescent="0.25">
      <c r="A31" s="83" t="s">
        <v>84</v>
      </c>
      <c r="B31" s="13"/>
      <c r="C31" s="14"/>
      <c r="D31" s="86">
        <v>2</v>
      </c>
      <c r="E31" s="87">
        <v>372671</v>
      </c>
      <c r="F31" s="87">
        <v>65714</v>
      </c>
      <c r="G31" s="117">
        <f>F31/E31</f>
        <v>0.17633247556155429</v>
      </c>
      <c r="H31" s="15"/>
    </row>
    <row r="32" spans="1:8" ht="15.75" x14ac:dyDescent="0.25">
      <c r="A32" s="83" t="s">
        <v>150</v>
      </c>
      <c r="B32" s="13"/>
      <c r="C32" s="14"/>
      <c r="D32" s="86"/>
      <c r="E32" s="87"/>
      <c r="F32" s="87"/>
      <c r="G32" s="117"/>
      <c r="H32" s="15"/>
    </row>
    <row r="33" spans="1:8" ht="15.75" x14ac:dyDescent="0.25">
      <c r="A33" s="83" t="s">
        <v>27</v>
      </c>
      <c r="B33" s="13"/>
      <c r="C33" s="14"/>
      <c r="D33" s="86">
        <v>2</v>
      </c>
      <c r="E33" s="87">
        <v>680043</v>
      </c>
      <c r="F33" s="87">
        <v>181568.99</v>
      </c>
      <c r="G33" s="117">
        <f>F33/E33</f>
        <v>0.26699633699633696</v>
      </c>
      <c r="H33" s="15"/>
    </row>
    <row r="34" spans="1:8" ht="15.75" x14ac:dyDescent="0.25">
      <c r="A34" s="83" t="s">
        <v>85</v>
      </c>
      <c r="B34" s="13"/>
      <c r="C34" s="14"/>
      <c r="D34" s="86">
        <v>3</v>
      </c>
      <c r="E34" s="87">
        <v>2613809</v>
      </c>
      <c r="F34" s="87">
        <v>638285</v>
      </c>
      <c r="G34" s="117">
        <f>F34/E34</f>
        <v>0.2441972615443592</v>
      </c>
      <c r="H34" s="15"/>
    </row>
    <row r="35" spans="1:8" x14ac:dyDescent="0.2">
      <c r="A35" s="16" t="s">
        <v>28</v>
      </c>
      <c r="B35" s="13"/>
      <c r="C35" s="14"/>
      <c r="D35" s="90"/>
      <c r="E35" s="108">
        <v>33150</v>
      </c>
      <c r="F35" s="87">
        <v>4420</v>
      </c>
      <c r="G35" s="118"/>
      <c r="H35" s="15"/>
    </row>
    <row r="36" spans="1:8" x14ac:dyDescent="0.2">
      <c r="A36" s="16" t="s">
        <v>47</v>
      </c>
      <c r="B36" s="13"/>
      <c r="C36" s="14"/>
      <c r="D36" s="90"/>
      <c r="E36" s="108"/>
      <c r="F36" s="87"/>
      <c r="G36" s="118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118"/>
      <c r="H37" s="15"/>
    </row>
    <row r="38" spans="1:8" x14ac:dyDescent="0.2">
      <c r="A38" s="17"/>
      <c r="B38" s="18"/>
      <c r="C38" s="14"/>
      <c r="D38" s="90"/>
      <c r="E38" s="109"/>
      <c r="F38" s="109"/>
      <c r="G38" s="118"/>
      <c r="H38" s="15"/>
    </row>
    <row r="39" spans="1:8" ht="15.75" x14ac:dyDescent="0.25">
      <c r="A39" s="19" t="s">
        <v>31</v>
      </c>
      <c r="B39" s="20"/>
      <c r="C39" s="21"/>
      <c r="D39" s="94">
        <f>SUM(D9:D38)</f>
        <v>73</v>
      </c>
      <c r="E39" s="95">
        <f>SUM(E9:E38)</f>
        <v>17379592</v>
      </c>
      <c r="F39" s="95">
        <f>SUM(F9:F38)</f>
        <v>3993751.63</v>
      </c>
      <c r="G39" s="119">
        <f>F39/E39</f>
        <v>0.22979547678679682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20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121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22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122</v>
      </c>
      <c r="E44" s="87">
        <v>18547779.300000001</v>
      </c>
      <c r="F44" s="87">
        <v>955760.53</v>
      </c>
      <c r="G44" s="117">
        <f>1-(+F44/E44)</f>
        <v>0.94847035245885203</v>
      </c>
      <c r="H44" s="15"/>
    </row>
    <row r="45" spans="1:8" ht="15.75" x14ac:dyDescent="0.25">
      <c r="A45" s="27" t="s">
        <v>37</v>
      </c>
      <c r="B45" s="28"/>
      <c r="C45" s="14"/>
      <c r="D45" s="86">
        <v>6</v>
      </c>
      <c r="E45" s="87">
        <v>3861967.91</v>
      </c>
      <c r="F45" s="87">
        <v>403556.22</v>
      </c>
      <c r="G45" s="117">
        <f>1-(+F45/E45)</f>
        <v>0.89550503023211292</v>
      </c>
      <c r="H45" s="15"/>
    </row>
    <row r="46" spans="1:8" ht="15.75" x14ac:dyDescent="0.25">
      <c r="A46" s="27" t="s">
        <v>38</v>
      </c>
      <c r="B46" s="28"/>
      <c r="C46" s="14"/>
      <c r="D46" s="86">
        <v>376</v>
      </c>
      <c r="E46" s="87">
        <v>25199542.5</v>
      </c>
      <c r="F46" s="87">
        <v>1373193.9</v>
      </c>
      <c r="G46" s="117">
        <f>1-(+F46/E46)</f>
        <v>0.94550718926742416</v>
      </c>
      <c r="H46" s="15"/>
    </row>
    <row r="47" spans="1:8" ht="15.75" x14ac:dyDescent="0.25">
      <c r="A47" s="27" t="s">
        <v>39</v>
      </c>
      <c r="B47" s="28"/>
      <c r="C47" s="14"/>
      <c r="D47" s="86">
        <v>37</v>
      </c>
      <c r="E47" s="87">
        <v>3665557</v>
      </c>
      <c r="F47" s="87">
        <v>328408.90000000002</v>
      </c>
      <c r="G47" s="117">
        <f>1-(+F47/E47)</f>
        <v>0.91040682221010338</v>
      </c>
      <c r="H47" s="15"/>
    </row>
    <row r="48" spans="1:8" ht="15.75" x14ac:dyDescent="0.25">
      <c r="A48" s="27" t="s">
        <v>40</v>
      </c>
      <c r="B48" s="28"/>
      <c r="C48" s="14"/>
      <c r="D48" s="86">
        <v>139</v>
      </c>
      <c r="E48" s="87">
        <v>20960243.82</v>
      </c>
      <c r="F48" s="87">
        <v>1352406.42</v>
      </c>
      <c r="G48" s="117">
        <f>1-(+F48/E48)</f>
        <v>0.93547754350502588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117"/>
      <c r="H49" s="15"/>
    </row>
    <row r="50" spans="1:8" ht="15.75" x14ac:dyDescent="0.25">
      <c r="A50" s="27" t="s">
        <v>42</v>
      </c>
      <c r="B50" s="28"/>
      <c r="C50" s="14"/>
      <c r="D50" s="86">
        <v>49</v>
      </c>
      <c r="E50" s="87">
        <v>7432929.5</v>
      </c>
      <c r="F50" s="87">
        <v>418632.97</v>
      </c>
      <c r="G50" s="117">
        <f>1-(+F50/E50)</f>
        <v>0.943678603436236</v>
      </c>
      <c r="H50" s="15"/>
    </row>
    <row r="51" spans="1:8" ht="15.75" x14ac:dyDescent="0.25">
      <c r="A51" s="27" t="s">
        <v>43</v>
      </c>
      <c r="B51" s="28"/>
      <c r="C51" s="14"/>
      <c r="D51" s="86">
        <v>8</v>
      </c>
      <c r="E51" s="87">
        <v>1811160</v>
      </c>
      <c r="F51" s="87">
        <v>132510</v>
      </c>
      <c r="G51" s="117">
        <f>1-(+F51/E51)</f>
        <v>0.9268369442788047</v>
      </c>
      <c r="H51" s="15"/>
    </row>
    <row r="52" spans="1:8" ht="15.75" x14ac:dyDescent="0.25">
      <c r="A52" s="54" t="s">
        <v>44</v>
      </c>
      <c r="B52" s="28"/>
      <c r="C52" s="14"/>
      <c r="D52" s="86">
        <v>6</v>
      </c>
      <c r="E52" s="87">
        <v>678125</v>
      </c>
      <c r="F52" s="87">
        <v>1275</v>
      </c>
      <c r="G52" s="117">
        <f>1-(+F52/E52)</f>
        <v>0.99811981566820274</v>
      </c>
      <c r="H52" s="15"/>
    </row>
    <row r="53" spans="1:8" ht="15.75" x14ac:dyDescent="0.25">
      <c r="A53" s="55" t="s">
        <v>64</v>
      </c>
      <c r="B53" s="28"/>
      <c r="C53" s="14"/>
      <c r="D53" s="86">
        <v>2</v>
      </c>
      <c r="E53" s="87">
        <v>142700</v>
      </c>
      <c r="F53" s="87">
        <v>2600</v>
      </c>
      <c r="G53" s="117">
        <f>1-(+F53/E53)</f>
        <v>0.98177995795374917</v>
      </c>
      <c r="H53" s="15"/>
    </row>
    <row r="54" spans="1:8" ht="15.75" x14ac:dyDescent="0.25">
      <c r="A54" s="27" t="s">
        <v>110</v>
      </c>
      <c r="B54" s="28"/>
      <c r="C54" s="14"/>
      <c r="D54" s="86">
        <v>1649</v>
      </c>
      <c r="E54" s="87">
        <v>109101207.23</v>
      </c>
      <c r="F54" s="87">
        <v>12209185.26</v>
      </c>
      <c r="G54" s="117">
        <f>1-(+F54/E54)</f>
        <v>0.88809303242390891</v>
      </c>
      <c r="H54" s="15"/>
    </row>
    <row r="55" spans="1:8" ht="15.75" x14ac:dyDescent="0.25">
      <c r="A55" s="84" t="s">
        <v>111</v>
      </c>
      <c r="B55" s="30"/>
      <c r="C55" s="14"/>
      <c r="D55" s="86"/>
      <c r="E55" s="87"/>
      <c r="F55" s="87"/>
      <c r="G55" s="117"/>
      <c r="H55" s="15"/>
    </row>
    <row r="56" spans="1:8" x14ac:dyDescent="0.2">
      <c r="A56" s="31" t="s">
        <v>45</v>
      </c>
      <c r="B56" s="30"/>
      <c r="C56" s="14"/>
      <c r="D56" s="90"/>
      <c r="E56" s="109"/>
      <c r="F56" s="87"/>
      <c r="G56" s="118"/>
      <c r="H56" s="15"/>
    </row>
    <row r="57" spans="1:8" x14ac:dyDescent="0.2">
      <c r="A57" s="16" t="s">
        <v>46</v>
      </c>
      <c r="B57" s="28"/>
      <c r="C57" s="14"/>
      <c r="D57" s="90"/>
      <c r="E57" s="109"/>
      <c r="F57" s="87"/>
      <c r="G57" s="118"/>
      <c r="H57" s="15"/>
    </row>
    <row r="58" spans="1:8" x14ac:dyDescent="0.2">
      <c r="A58" s="16" t="s">
        <v>29</v>
      </c>
      <c r="B58" s="28"/>
      <c r="C58" s="14"/>
      <c r="D58" s="90"/>
      <c r="E58" s="108"/>
      <c r="F58" s="87"/>
      <c r="G58" s="118"/>
      <c r="H58" s="15"/>
    </row>
    <row r="59" spans="1:8" x14ac:dyDescent="0.2">
      <c r="A59" s="16" t="s">
        <v>30</v>
      </c>
      <c r="B59" s="28"/>
      <c r="C59" s="14"/>
      <c r="D59" s="90"/>
      <c r="E59" s="108"/>
      <c r="F59" s="87"/>
      <c r="G59" s="118"/>
      <c r="H59" s="15"/>
    </row>
    <row r="60" spans="1:8" ht="15.75" x14ac:dyDescent="0.25">
      <c r="A60" s="32"/>
      <c r="B60" s="18"/>
      <c r="C60" s="14"/>
      <c r="D60" s="90"/>
      <c r="E60" s="93"/>
      <c r="F60" s="93"/>
      <c r="G60" s="118"/>
      <c r="H60" s="2"/>
    </row>
    <row r="61" spans="1:8" ht="15.75" x14ac:dyDescent="0.25">
      <c r="A61" s="20" t="s">
        <v>48</v>
      </c>
      <c r="B61" s="20"/>
      <c r="C61" s="21"/>
      <c r="D61" s="94">
        <f>SUM(D44:D57)</f>
        <v>2394</v>
      </c>
      <c r="E61" s="95">
        <f>SUM(E44:E60)</f>
        <v>191401212.25999999</v>
      </c>
      <c r="F61" s="95">
        <f>SUM(F44:F60)</f>
        <v>17177529.199999999</v>
      </c>
      <c r="G61" s="123">
        <f>1-(+F61/E61)</f>
        <v>0.91025381188983279</v>
      </c>
      <c r="H61" s="2"/>
    </row>
    <row r="62" spans="1:8" x14ac:dyDescent="0.2">
      <c r="A62" s="33"/>
      <c r="B62" s="33"/>
      <c r="C62" s="33"/>
      <c r="D62" s="104"/>
      <c r="E62" s="105"/>
      <c r="F62" s="34"/>
      <c r="G62" s="34"/>
      <c r="H62" s="2"/>
    </row>
    <row r="63" spans="1:8" ht="18" x14ac:dyDescent="0.25">
      <c r="A63" s="35" t="s">
        <v>49</v>
      </c>
      <c r="B63" s="36"/>
      <c r="C63" s="36"/>
      <c r="D63" s="36"/>
      <c r="E63" s="36"/>
      <c r="F63" s="37">
        <f>F61+F39</f>
        <v>21171280.829999998</v>
      </c>
      <c r="G63" s="36"/>
      <c r="H63" s="2"/>
    </row>
    <row r="64" spans="1:8" ht="18" x14ac:dyDescent="0.25">
      <c r="A64" s="35"/>
      <c r="B64" s="36"/>
      <c r="C64" s="36"/>
      <c r="D64" s="36"/>
      <c r="E64" s="36"/>
      <c r="F64" s="37"/>
      <c r="G64" s="36"/>
      <c r="H64" s="2"/>
    </row>
    <row r="65" spans="1:8" ht="15.75" x14ac:dyDescent="0.25">
      <c r="A65" s="4" t="s">
        <v>51</v>
      </c>
      <c r="B65" s="40"/>
      <c r="C65" s="40"/>
      <c r="D65" s="40"/>
      <c r="E65" s="40"/>
      <c r="F65" s="41"/>
      <c r="G65" s="40"/>
      <c r="H65" s="2"/>
    </row>
    <row r="66" spans="1:8" ht="15.75" x14ac:dyDescent="0.25">
      <c r="A66" s="4" t="s">
        <v>52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/>
      <c r="B67" s="40"/>
      <c r="C67" s="40"/>
      <c r="D67" s="40"/>
      <c r="E67" s="40"/>
      <c r="F67" s="41"/>
      <c r="G67" s="40"/>
      <c r="H67" s="2"/>
    </row>
    <row r="68" spans="1:8" ht="18" x14ac:dyDescent="0.25">
      <c r="A68" s="42" t="s">
        <v>53</v>
      </c>
      <c r="B68" s="39"/>
      <c r="C68" s="39"/>
      <c r="D68" s="39"/>
      <c r="E68" s="39"/>
      <c r="F68" s="37"/>
      <c r="G68" s="39"/>
      <c r="H68" s="2"/>
    </row>
    <row r="69" spans="1:8" ht="18" x14ac:dyDescent="0.25">
      <c r="A69" s="43"/>
      <c r="B69" s="39"/>
      <c r="C69" s="39"/>
      <c r="D69" s="39"/>
      <c r="E69" s="37"/>
      <c r="F69" s="2"/>
      <c r="G69" s="2"/>
      <c r="H69" s="2"/>
    </row>
    <row r="70" spans="1:8" ht="18" x14ac:dyDescent="0.25">
      <c r="A70" s="43"/>
      <c r="B70" s="39"/>
      <c r="C70" s="39"/>
      <c r="D70" s="39"/>
      <c r="E70" s="44"/>
      <c r="F70" s="2"/>
      <c r="G70" s="2"/>
      <c r="H70" s="2"/>
    </row>
    <row r="71" spans="1:8" ht="18" x14ac:dyDescent="0.25">
      <c r="A71" s="43"/>
      <c r="B71" s="39"/>
      <c r="C71" s="39"/>
      <c r="D71" s="39"/>
      <c r="E71" s="45"/>
      <c r="F71" s="2"/>
      <c r="G71" s="2"/>
      <c r="H71" s="2"/>
    </row>
    <row r="72" spans="1:8" ht="18" x14ac:dyDescent="0.25">
      <c r="A72" s="43"/>
      <c r="B72" s="39"/>
      <c r="C72" s="39"/>
      <c r="D72" s="39"/>
      <c r="E72" s="46"/>
      <c r="F72" s="2"/>
      <c r="G72" s="2"/>
      <c r="H72" s="2"/>
    </row>
    <row r="73" spans="1:8" ht="18" x14ac:dyDescent="0.25">
      <c r="A73" s="43"/>
      <c r="B73" s="39"/>
      <c r="C73" s="39"/>
      <c r="D73" s="39"/>
      <c r="E73" s="37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44"/>
      <c r="F75" s="2"/>
      <c r="G75" s="2"/>
      <c r="H75" s="2"/>
    </row>
    <row r="76" spans="1:8" ht="18" x14ac:dyDescent="0.25">
      <c r="A76" s="43"/>
      <c r="B76" s="39"/>
      <c r="C76" s="39"/>
      <c r="D76" s="39"/>
      <c r="E76" s="45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7"/>
      <c r="F79" s="2"/>
      <c r="G79" s="2"/>
      <c r="H79" s="2"/>
    </row>
    <row r="80" spans="1:8" ht="18" x14ac:dyDescent="0.25">
      <c r="A80" s="43"/>
      <c r="B80" s="39"/>
      <c r="C80" s="39"/>
      <c r="D80" s="39"/>
      <c r="E80" s="39"/>
      <c r="F80" s="2"/>
      <c r="G80" s="2"/>
      <c r="H80" s="2"/>
    </row>
    <row r="81" spans="1:8" ht="15.75" x14ac:dyDescent="0.25">
      <c r="A81" s="48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 JANUARY 2020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86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06" t="s">
        <v>10</v>
      </c>
      <c r="B9" s="13"/>
      <c r="C9" s="14"/>
      <c r="D9" s="86"/>
      <c r="E9" s="112"/>
      <c r="F9" s="124"/>
      <c r="G9" s="117"/>
      <c r="H9" s="15"/>
    </row>
    <row r="10" spans="1:8" ht="15.75" x14ac:dyDescent="0.25">
      <c r="A10" s="106" t="s">
        <v>11</v>
      </c>
      <c r="B10" s="13"/>
      <c r="C10" s="14"/>
      <c r="D10" s="86"/>
      <c r="E10" s="112"/>
      <c r="F10" s="124"/>
      <c r="G10" s="117"/>
      <c r="H10" s="15"/>
    </row>
    <row r="11" spans="1:8" ht="15.75" x14ac:dyDescent="0.25">
      <c r="A11" s="106" t="s">
        <v>135</v>
      </c>
      <c r="B11" s="13"/>
      <c r="C11" s="14"/>
      <c r="D11" s="86">
        <v>1</v>
      </c>
      <c r="E11" s="112">
        <v>6680</v>
      </c>
      <c r="F11" s="124">
        <v>3473</v>
      </c>
      <c r="G11" s="117">
        <f>F11/E11</f>
        <v>0.51991017964071862</v>
      </c>
      <c r="H11" s="15"/>
    </row>
    <row r="12" spans="1:8" ht="15.75" x14ac:dyDescent="0.25">
      <c r="A12" s="106" t="s">
        <v>25</v>
      </c>
      <c r="B12" s="13"/>
      <c r="C12" s="14"/>
      <c r="D12" s="86"/>
      <c r="E12" s="112"/>
      <c r="F12" s="124"/>
      <c r="G12" s="117"/>
      <c r="H12" s="15"/>
    </row>
    <row r="13" spans="1:8" ht="15.75" x14ac:dyDescent="0.25">
      <c r="A13" s="106" t="s">
        <v>81</v>
      </c>
      <c r="B13" s="13"/>
      <c r="C13" s="14"/>
      <c r="D13" s="86">
        <v>25</v>
      </c>
      <c r="E13" s="112">
        <v>2714893</v>
      </c>
      <c r="F13" s="124">
        <v>588426</v>
      </c>
      <c r="G13" s="117">
        <f>F13/E13</f>
        <v>0.21674003358511734</v>
      </c>
      <c r="H13" s="15"/>
    </row>
    <row r="14" spans="1:8" ht="15.75" x14ac:dyDescent="0.25">
      <c r="A14" s="106" t="s">
        <v>118</v>
      </c>
      <c r="B14" s="13"/>
      <c r="C14" s="14"/>
      <c r="D14" s="86">
        <v>2</v>
      </c>
      <c r="E14" s="112">
        <v>571144</v>
      </c>
      <c r="F14" s="124">
        <v>166309</v>
      </c>
      <c r="G14" s="117">
        <f>F14/E14</f>
        <v>0.29118576050873335</v>
      </c>
      <c r="H14" s="15"/>
    </row>
    <row r="15" spans="1:8" ht="15.75" x14ac:dyDescent="0.25">
      <c r="A15" s="106" t="s">
        <v>120</v>
      </c>
      <c r="B15" s="13"/>
      <c r="C15" s="14"/>
      <c r="D15" s="86"/>
      <c r="E15" s="112"/>
      <c r="F15" s="124"/>
      <c r="G15" s="117"/>
      <c r="H15" s="15"/>
    </row>
    <row r="16" spans="1:8" ht="15.75" x14ac:dyDescent="0.25">
      <c r="A16" s="106" t="s">
        <v>115</v>
      </c>
      <c r="B16" s="13"/>
      <c r="C16" s="14"/>
      <c r="D16" s="86">
        <v>1</v>
      </c>
      <c r="E16" s="112">
        <v>407495</v>
      </c>
      <c r="F16" s="124">
        <v>124019.5</v>
      </c>
      <c r="G16" s="117">
        <f>F16/E16</f>
        <v>0.30434606559589689</v>
      </c>
      <c r="H16" s="15"/>
    </row>
    <row r="17" spans="1:8" ht="15.75" x14ac:dyDescent="0.25">
      <c r="A17" s="106" t="s">
        <v>87</v>
      </c>
      <c r="B17" s="13"/>
      <c r="C17" s="14"/>
      <c r="D17" s="86">
        <v>2</v>
      </c>
      <c r="E17" s="112">
        <v>742426</v>
      </c>
      <c r="F17" s="124">
        <v>167869</v>
      </c>
      <c r="G17" s="117">
        <f>F17/E17</f>
        <v>0.22610873002831258</v>
      </c>
      <c r="H17" s="15"/>
    </row>
    <row r="18" spans="1:8" ht="15.75" x14ac:dyDescent="0.25">
      <c r="A18" s="83" t="s">
        <v>126</v>
      </c>
      <c r="B18" s="13"/>
      <c r="C18" s="14"/>
      <c r="D18" s="86">
        <v>2</v>
      </c>
      <c r="E18" s="112">
        <v>471217</v>
      </c>
      <c r="F18" s="124">
        <v>165061</v>
      </c>
      <c r="G18" s="117">
        <f>F18/E18</f>
        <v>0.35028659831882125</v>
      </c>
      <c r="H18" s="15"/>
    </row>
    <row r="19" spans="1:8" ht="15.75" x14ac:dyDescent="0.25">
      <c r="A19" s="106" t="s">
        <v>15</v>
      </c>
      <c r="B19" s="13"/>
      <c r="C19" s="14"/>
      <c r="D19" s="86">
        <v>2</v>
      </c>
      <c r="E19" s="112">
        <v>1199955</v>
      </c>
      <c r="F19" s="124">
        <v>401539</v>
      </c>
      <c r="G19" s="117">
        <f>F19/E19</f>
        <v>0.33462838189765448</v>
      </c>
      <c r="H19" s="15"/>
    </row>
    <row r="20" spans="1:8" ht="15.75" x14ac:dyDescent="0.25">
      <c r="A20" s="106" t="s">
        <v>63</v>
      </c>
      <c r="B20" s="13"/>
      <c r="C20" s="14"/>
      <c r="D20" s="86"/>
      <c r="E20" s="112"/>
      <c r="F20" s="124"/>
      <c r="G20" s="117"/>
      <c r="H20" s="15"/>
    </row>
    <row r="21" spans="1:8" ht="15.75" x14ac:dyDescent="0.25">
      <c r="A21" s="106" t="s">
        <v>109</v>
      </c>
      <c r="B21" s="13"/>
      <c r="C21" s="14"/>
      <c r="D21" s="86">
        <v>1</v>
      </c>
      <c r="E21" s="112">
        <v>116635</v>
      </c>
      <c r="F21" s="124">
        <v>7593</v>
      </c>
      <c r="G21" s="117">
        <f t="shared" ref="G21:G29" si="0">F21/E21</f>
        <v>6.5100527285977622E-2</v>
      </c>
      <c r="H21" s="15"/>
    </row>
    <row r="22" spans="1:8" ht="15.75" x14ac:dyDescent="0.25">
      <c r="A22" s="106" t="s">
        <v>138</v>
      </c>
      <c r="B22" s="13"/>
      <c r="C22" s="14"/>
      <c r="D22" s="86"/>
      <c r="E22" s="112"/>
      <c r="F22" s="124"/>
      <c r="G22" s="117"/>
      <c r="H22" s="15"/>
    </row>
    <row r="23" spans="1:8" ht="15.75" x14ac:dyDescent="0.25">
      <c r="A23" s="106" t="s">
        <v>128</v>
      </c>
      <c r="B23" s="13"/>
      <c r="C23" s="14"/>
      <c r="D23" s="86">
        <v>3</v>
      </c>
      <c r="E23" s="112">
        <v>853913</v>
      </c>
      <c r="F23" s="124">
        <v>164815.5</v>
      </c>
      <c r="G23" s="117">
        <f t="shared" si="0"/>
        <v>0.19301205157902504</v>
      </c>
      <c r="H23" s="15"/>
    </row>
    <row r="24" spans="1:8" ht="15.75" x14ac:dyDescent="0.25">
      <c r="A24" s="106" t="s">
        <v>18</v>
      </c>
      <c r="B24" s="13"/>
      <c r="C24" s="14"/>
      <c r="D24" s="86">
        <v>2</v>
      </c>
      <c r="E24" s="112">
        <v>1047408</v>
      </c>
      <c r="F24" s="124">
        <v>122427</v>
      </c>
      <c r="G24" s="117">
        <f t="shared" si="0"/>
        <v>0.1168856835158792</v>
      </c>
      <c r="H24" s="15"/>
    </row>
    <row r="25" spans="1:8" ht="15.75" x14ac:dyDescent="0.25">
      <c r="A25" s="107" t="s">
        <v>20</v>
      </c>
      <c r="B25" s="13"/>
      <c r="C25" s="14"/>
      <c r="D25" s="86">
        <v>4</v>
      </c>
      <c r="E25" s="112">
        <v>985622</v>
      </c>
      <c r="F25" s="124">
        <v>183052.5</v>
      </c>
      <c r="G25" s="117">
        <f t="shared" si="0"/>
        <v>0.18572282274543384</v>
      </c>
      <c r="H25" s="15"/>
    </row>
    <row r="26" spans="1:8" ht="15.75" x14ac:dyDescent="0.25">
      <c r="A26" s="107" t="s">
        <v>21</v>
      </c>
      <c r="B26" s="13"/>
      <c r="C26" s="14"/>
      <c r="D26" s="86"/>
      <c r="E26" s="112"/>
      <c r="F26" s="124"/>
      <c r="G26" s="117"/>
      <c r="H26" s="15"/>
    </row>
    <row r="27" spans="1:8" ht="15.75" x14ac:dyDescent="0.25">
      <c r="A27" s="83" t="s">
        <v>22</v>
      </c>
      <c r="B27" s="13"/>
      <c r="C27" s="14"/>
      <c r="D27" s="86"/>
      <c r="E27" s="112"/>
      <c r="F27" s="124"/>
      <c r="G27" s="117"/>
      <c r="H27" s="15"/>
    </row>
    <row r="28" spans="1:8" ht="15.75" x14ac:dyDescent="0.25">
      <c r="A28" s="83" t="s">
        <v>23</v>
      </c>
      <c r="B28" s="13"/>
      <c r="C28" s="14"/>
      <c r="D28" s="86"/>
      <c r="E28" s="112"/>
      <c r="F28" s="124"/>
      <c r="G28" s="117"/>
      <c r="H28" s="15"/>
    </row>
    <row r="29" spans="1:8" ht="15.75" x14ac:dyDescent="0.25">
      <c r="A29" s="83" t="s">
        <v>24</v>
      </c>
      <c r="B29" s="13"/>
      <c r="C29" s="14"/>
      <c r="D29" s="86">
        <v>1</v>
      </c>
      <c r="E29" s="112">
        <v>98055</v>
      </c>
      <c r="F29" s="124">
        <v>29223</v>
      </c>
      <c r="G29" s="117">
        <f t="shared" si="0"/>
        <v>0.29802661771454797</v>
      </c>
      <c r="H29" s="15"/>
    </row>
    <row r="30" spans="1:8" ht="15.75" x14ac:dyDescent="0.25">
      <c r="A30" s="83" t="s">
        <v>73</v>
      </c>
      <c r="B30" s="13"/>
      <c r="C30" s="14"/>
      <c r="D30" s="86"/>
      <c r="E30" s="112"/>
      <c r="F30" s="124"/>
      <c r="G30" s="117"/>
      <c r="H30" s="15"/>
    </row>
    <row r="31" spans="1:8" ht="15.75" x14ac:dyDescent="0.25">
      <c r="A31" s="83" t="s">
        <v>88</v>
      </c>
      <c r="B31" s="13"/>
      <c r="C31" s="14"/>
      <c r="D31" s="86"/>
      <c r="E31" s="112"/>
      <c r="F31" s="124"/>
      <c r="G31" s="117"/>
      <c r="H31" s="15"/>
    </row>
    <row r="32" spans="1:8" ht="15.75" x14ac:dyDescent="0.25">
      <c r="A32" s="83" t="s">
        <v>122</v>
      </c>
      <c r="B32" s="13"/>
      <c r="C32" s="14"/>
      <c r="D32" s="86">
        <v>1</v>
      </c>
      <c r="E32" s="112">
        <v>179461</v>
      </c>
      <c r="F32" s="124">
        <v>78261</v>
      </c>
      <c r="G32" s="117">
        <f>F32/E32</f>
        <v>0.43608917815012732</v>
      </c>
      <c r="H32" s="15"/>
    </row>
    <row r="33" spans="1:8" ht="15.75" x14ac:dyDescent="0.25">
      <c r="A33" s="83" t="s">
        <v>27</v>
      </c>
      <c r="B33" s="13"/>
      <c r="C33" s="14"/>
      <c r="D33" s="86"/>
      <c r="E33" s="112"/>
      <c r="F33" s="124"/>
      <c r="G33" s="117"/>
      <c r="H33" s="15"/>
    </row>
    <row r="34" spans="1:8" ht="15.75" x14ac:dyDescent="0.25">
      <c r="A34" s="83" t="s">
        <v>85</v>
      </c>
      <c r="B34" s="13"/>
      <c r="C34" s="14"/>
      <c r="D34" s="86">
        <v>6</v>
      </c>
      <c r="E34" s="112">
        <v>3927591</v>
      </c>
      <c r="F34" s="124">
        <v>709286.5</v>
      </c>
      <c r="G34" s="117">
        <f>F34/E34</f>
        <v>0.18059072342308555</v>
      </c>
      <c r="H34" s="15"/>
    </row>
    <row r="35" spans="1:8" x14ac:dyDescent="0.2">
      <c r="A35" s="16" t="s">
        <v>28</v>
      </c>
      <c r="B35" s="13"/>
      <c r="C35" s="14"/>
      <c r="D35" s="90"/>
      <c r="E35" s="112"/>
      <c r="F35" s="124"/>
      <c r="G35" s="118"/>
      <c r="H35" s="15"/>
    </row>
    <row r="36" spans="1:8" x14ac:dyDescent="0.2">
      <c r="A36" s="16" t="s">
        <v>47</v>
      </c>
      <c r="B36" s="13"/>
      <c r="C36" s="14"/>
      <c r="D36" s="90"/>
      <c r="E36" s="112"/>
      <c r="F36" s="124">
        <v>2000</v>
      </c>
      <c r="G36" s="118"/>
      <c r="H36" s="15"/>
    </row>
    <row r="37" spans="1:8" x14ac:dyDescent="0.2">
      <c r="A37" s="16" t="s">
        <v>30</v>
      </c>
      <c r="B37" s="13"/>
      <c r="C37" s="14"/>
      <c r="D37" s="90"/>
      <c r="E37" s="108"/>
      <c r="F37" s="87"/>
      <c r="G37" s="118"/>
      <c r="H37" s="15"/>
    </row>
    <row r="38" spans="1:8" x14ac:dyDescent="0.2">
      <c r="A38" s="17"/>
      <c r="B38" s="18"/>
      <c r="C38" s="14"/>
      <c r="D38" s="90"/>
      <c r="E38" s="109"/>
      <c r="F38" s="109"/>
      <c r="G38" s="118"/>
      <c r="H38" s="15"/>
    </row>
    <row r="39" spans="1:8" ht="15.75" x14ac:dyDescent="0.25">
      <c r="A39" s="19" t="s">
        <v>31</v>
      </c>
      <c r="B39" s="20"/>
      <c r="C39" s="21"/>
      <c r="D39" s="94">
        <f>SUM(D9:D38)</f>
        <v>53</v>
      </c>
      <c r="E39" s="95">
        <f>SUM(E9:E38)</f>
        <v>13322495</v>
      </c>
      <c r="F39" s="95">
        <f>SUM(F9:F38)</f>
        <v>2913355</v>
      </c>
      <c r="G39" s="119">
        <f>F39/E39</f>
        <v>0.21867938400427248</v>
      </c>
      <c r="H39" s="15"/>
    </row>
    <row r="40" spans="1:8" ht="15.75" x14ac:dyDescent="0.25">
      <c r="A40" s="22"/>
      <c r="B40" s="22"/>
      <c r="C40" s="22"/>
      <c r="D40" s="97"/>
      <c r="E40" s="98"/>
      <c r="F40" s="99"/>
      <c r="G40" s="99"/>
      <c r="H40" s="2"/>
    </row>
    <row r="41" spans="1:8" ht="18" x14ac:dyDescent="0.25">
      <c r="A41" s="23" t="s">
        <v>32</v>
      </c>
      <c r="B41" s="24"/>
      <c r="C41" s="24"/>
      <c r="D41" s="25"/>
      <c r="E41" s="100"/>
      <c r="F41" s="101"/>
      <c r="G41" s="120"/>
      <c r="H41" s="2"/>
    </row>
    <row r="42" spans="1:8" ht="15.75" x14ac:dyDescent="0.25">
      <c r="A42" s="26"/>
      <c r="B42" s="26"/>
      <c r="C42" s="26"/>
      <c r="D42" s="102"/>
      <c r="E42" s="25" t="s">
        <v>33</v>
      </c>
      <c r="F42" s="25" t="s">
        <v>33</v>
      </c>
      <c r="G42" s="121" t="s">
        <v>5</v>
      </c>
      <c r="H42" s="2"/>
    </row>
    <row r="43" spans="1:8" ht="15.75" x14ac:dyDescent="0.25">
      <c r="A43" s="26"/>
      <c r="B43" s="26"/>
      <c r="C43" s="26"/>
      <c r="D43" s="102" t="s">
        <v>6</v>
      </c>
      <c r="E43" s="103" t="s">
        <v>34</v>
      </c>
      <c r="F43" s="101" t="s">
        <v>8</v>
      </c>
      <c r="G43" s="122" t="s">
        <v>35</v>
      </c>
      <c r="H43" s="2"/>
    </row>
    <row r="44" spans="1:8" ht="15.75" x14ac:dyDescent="0.25">
      <c r="A44" s="27" t="s">
        <v>36</v>
      </c>
      <c r="B44" s="28"/>
      <c r="C44" s="14"/>
      <c r="D44" s="86">
        <v>159</v>
      </c>
      <c r="E44" s="87">
        <v>24483934.32</v>
      </c>
      <c r="F44" s="87">
        <v>1326983.5900000001</v>
      </c>
      <c r="G44" s="117">
        <f>1-(+F44/E44)</f>
        <v>0.94580186449381065</v>
      </c>
      <c r="H44" s="15"/>
    </row>
    <row r="45" spans="1:8" ht="15.75" x14ac:dyDescent="0.25">
      <c r="A45" s="27" t="s">
        <v>37</v>
      </c>
      <c r="B45" s="28"/>
      <c r="C45" s="14"/>
      <c r="D45" s="86">
        <v>9</v>
      </c>
      <c r="E45" s="87">
        <v>3090414.44</v>
      </c>
      <c r="F45" s="87">
        <v>143861.81</v>
      </c>
      <c r="G45" s="117">
        <f t="shared" ref="G45:G54" si="1">1-(+F45/E45)</f>
        <v>0.95344902349084282</v>
      </c>
      <c r="H45" s="15"/>
    </row>
    <row r="46" spans="1:8" ht="15.75" x14ac:dyDescent="0.25">
      <c r="A46" s="27" t="s">
        <v>38</v>
      </c>
      <c r="B46" s="28"/>
      <c r="C46" s="14"/>
      <c r="D46" s="86">
        <v>156</v>
      </c>
      <c r="E46" s="87">
        <v>20617033.739999998</v>
      </c>
      <c r="F46" s="87">
        <v>1025447.05</v>
      </c>
      <c r="G46" s="117">
        <f t="shared" si="1"/>
        <v>0.95026214425742117</v>
      </c>
      <c r="H46" s="15"/>
    </row>
    <row r="47" spans="1:8" ht="15.75" x14ac:dyDescent="0.25">
      <c r="A47" s="27" t="s">
        <v>39</v>
      </c>
      <c r="B47" s="28"/>
      <c r="C47" s="14"/>
      <c r="D47" s="86">
        <v>2</v>
      </c>
      <c r="E47" s="87">
        <v>600523</v>
      </c>
      <c r="F47" s="87">
        <v>110002.87</v>
      </c>
      <c r="G47" s="117">
        <f t="shared" si="1"/>
        <v>0.8168215538788689</v>
      </c>
      <c r="H47" s="15"/>
    </row>
    <row r="48" spans="1:8" ht="15.75" x14ac:dyDescent="0.25">
      <c r="A48" s="27" t="s">
        <v>40</v>
      </c>
      <c r="B48" s="28"/>
      <c r="C48" s="14"/>
      <c r="D48" s="86">
        <v>117</v>
      </c>
      <c r="E48" s="87">
        <v>16570411.74</v>
      </c>
      <c r="F48" s="87">
        <v>880592.07</v>
      </c>
      <c r="G48" s="117">
        <f t="shared" si="1"/>
        <v>0.94685756251461739</v>
      </c>
      <c r="H48" s="15"/>
    </row>
    <row r="49" spans="1:8" ht="15.75" x14ac:dyDescent="0.25">
      <c r="A49" s="27" t="s">
        <v>41</v>
      </c>
      <c r="B49" s="28"/>
      <c r="C49" s="14"/>
      <c r="D49" s="86"/>
      <c r="E49" s="87"/>
      <c r="F49" s="87"/>
      <c r="G49" s="117"/>
      <c r="H49" s="15"/>
    </row>
    <row r="50" spans="1:8" ht="15.75" x14ac:dyDescent="0.25">
      <c r="A50" s="27" t="s">
        <v>42</v>
      </c>
      <c r="B50" s="28"/>
      <c r="C50" s="14"/>
      <c r="D50" s="86">
        <v>11</v>
      </c>
      <c r="E50" s="87">
        <v>2892960</v>
      </c>
      <c r="F50" s="87">
        <v>175860</v>
      </c>
      <c r="G50" s="117">
        <f t="shared" si="1"/>
        <v>0.93921105027376806</v>
      </c>
      <c r="H50" s="15"/>
    </row>
    <row r="51" spans="1:8" ht="15.75" x14ac:dyDescent="0.25">
      <c r="A51" s="27" t="s">
        <v>43</v>
      </c>
      <c r="B51" s="28"/>
      <c r="C51" s="14"/>
      <c r="D51" s="86">
        <v>4</v>
      </c>
      <c r="E51" s="87">
        <v>850725</v>
      </c>
      <c r="F51" s="87">
        <v>52295</v>
      </c>
      <c r="G51" s="117">
        <f t="shared" si="1"/>
        <v>0.9385289018190367</v>
      </c>
      <c r="H51" s="15"/>
    </row>
    <row r="52" spans="1:8" ht="15.75" x14ac:dyDescent="0.25">
      <c r="A52" s="54" t="s">
        <v>44</v>
      </c>
      <c r="B52" s="28"/>
      <c r="C52" s="14"/>
      <c r="D52" s="86">
        <v>2</v>
      </c>
      <c r="E52" s="87">
        <v>252725</v>
      </c>
      <c r="F52" s="87">
        <v>38100</v>
      </c>
      <c r="G52" s="117">
        <f t="shared" si="1"/>
        <v>0.84924324859036504</v>
      </c>
      <c r="H52" s="15"/>
    </row>
    <row r="53" spans="1:8" ht="15.75" x14ac:dyDescent="0.25">
      <c r="A53" s="55" t="s">
        <v>64</v>
      </c>
      <c r="B53" s="28"/>
      <c r="C53" s="14"/>
      <c r="D53" s="86"/>
      <c r="E53" s="87"/>
      <c r="F53" s="87"/>
      <c r="G53" s="117"/>
      <c r="H53" s="15"/>
    </row>
    <row r="54" spans="1:8" ht="15.75" x14ac:dyDescent="0.25">
      <c r="A54" s="27" t="s">
        <v>110</v>
      </c>
      <c r="B54" s="28"/>
      <c r="C54" s="14"/>
      <c r="D54" s="86">
        <v>1483</v>
      </c>
      <c r="E54" s="87">
        <v>103931923.61</v>
      </c>
      <c r="F54" s="87">
        <v>12274649.65</v>
      </c>
      <c r="G54" s="117">
        <f t="shared" si="1"/>
        <v>0.88189721479552241</v>
      </c>
      <c r="H54" s="15"/>
    </row>
    <row r="55" spans="1:8" ht="15.75" x14ac:dyDescent="0.25">
      <c r="A55" s="84" t="s">
        <v>111</v>
      </c>
      <c r="B55" s="30"/>
      <c r="C55" s="14"/>
      <c r="D55" s="86"/>
      <c r="E55" s="87"/>
      <c r="F55" s="87"/>
      <c r="G55" s="117"/>
      <c r="H55" s="15"/>
    </row>
    <row r="56" spans="1:8" ht="15.75" x14ac:dyDescent="0.25">
      <c r="A56" s="56"/>
      <c r="B56" s="30"/>
      <c r="C56" s="14"/>
      <c r="D56" s="86"/>
      <c r="E56" s="87"/>
      <c r="F56" s="87"/>
      <c r="G56" s="117"/>
      <c r="H56" s="15"/>
    </row>
    <row r="57" spans="1:8" x14ac:dyDescent="0.2">
      <c r="A57" s="16" t="s">
        <v>45</v>
      </c>
      <c r="B57" s="30"/>
      <c r="C57" s="14"/>
      <c r="D57" s="90"/>
      <c r="E57" s="109"/>
      <c r="F57" s="87"/>
      <c r="G57" s="118"/>
      <c r="H57" s="15"/>
    </row>
    <row r="58" spans="1:8" x14ac:dyDescent="0.2">
      <c r="A58" s="16" t="s">
        <v>46</v>
      </c>
      <c r="B58" s="28"/>
      <c r="C58" s="14"/>
      <c r="D58" s="90"/>
      <c r="E58" s="109"/>
      <c r="F58" s="87"/>
      <c r="G58" s="118"/>
      <c r="H58" s="15"/>
    </row>
    <row r="59" spans="1:8" x14ac:dyDescent="0.2">
      <c r="A59" s="16" t="s">
        <v>47</v>
      </c>
      <c r="B59" s="28"/>
      <c r="C59" s="14"/>
      <c r="D59" s="90"/>
      <c r="E59" s="108"/>
      <c r="F59" s="87"/>
      <c r="G59" s="118"/>
      <c r="H59" s="15"/>
    </row>
    <row r="60" spans="1:8" x14ac:dyDescent="0.2">
      <c r="A60" s="16" t="s">
        <v>30</v>
      </c>
      <c r="B60" s="28"/>
      <c r="C60" s="14"/>
      <c r="D60" s="90"/>
      <c r="E60" s="108"/>
      <c r="F60" s="87"/>
      <c r="G60" s="118"/>
      <c r="H60" s="15"/>
    </row>
    <row r="61" spans="1:8" ht="15.75" x14ac:dyDescent="0.25">
      <c r="A61" s="32"/>
      <c r="B61" s="18"/>
      <c r="C61" s="14"/>
      <c r="D61" s="90"/>
      <c r="E61" s="93"/>
      <c r="F61" s="93"/>
      <c r="G61" s="118"/>
      <c r="H61" s="2"/>
    </row>
    <row r="62" spans="1:8" ht="15.75" x14ac:dyDescent="0.25">
      <c r="A62" s="20" t="s">
        <v>48</v>
      </c>
      <c r="B62" s="20"/>
      <c r="C62" s="21"/>
      <c r="D62" s="94">
        <f>SUM(D44:D58)</f>
        <v>1943</v>
      </c>
      <c r="E62" s="95">
        <f>SUM(E44:E61)</f>
        <v>173290650.85000002</v>
      </c>
      <c r="F62" s="95">
        <f>SUM(F44:F61)</f>
        <v>16027792.040000001</v>
      </c>
      <c r="G62" s="123">
        <f>1-(+F62/E62)</f>
        <v>0.90750919359248283</v>
      </c>
      <c r="H62" s="2"/>
    </row>
    <row r="63" spans="1:8" x14ac:dyDescent="0.2">
      <c r="A63" s="33"/>
      <c r="B63" s="33"/>
      <c r="C63" s="33"/>
      <c r="D63" s="104"/>
      <c r="E63" s="105"/>
      <c r="F63" s="34"/>
      <c r="G63" s="34"/>
      <c r="H63" s="2"/>
    </row>
    <row r="64" spans="1:8" ht="18" x14ac:dyDescent="0.25">
      <c r="A64" s="35" t="s">
        <v>49</v>
      </c>
      <c r="B64" s="36"/>
      <c r="C64" s="36"/>
      <c r="D64" s="36"/>
      <c r="E64" s="36"/>
      <c r="F64" s="37">
        <f>F62+F39</f>
        <v>18941147.039999999</v>
      </c>
      <c r="G64" s="36"/>
      <c r="H64" s="2"/>
    </row>
    <row r="65" spans="1:8" ht="18" x14ac:dyDescent="0.25">
      <c r="A65" s="35"/>
      <c r="B65" s="36"/>
      <c r="C65" s="36"/>
      <c r="D65" s="36"/>
      <c r="E65" s="36"/>
      <c r="F65" s="37"/>
      <c r="G65" s="36"/>
      <c r="H65" s="2"/>
    </row>
    <row r="66" spans="1:8" ht="15.75" x14ac:dyDescent="0.25">
      <c r="A66" s="4" t="s">
        <v>51</v>
      </c>
      <c r="B66" s="40"/>
      <c r="C66" s="40"/>
      <c r="D66" s="40"/>
      <c r="E66" s="40"/>
      <c r="F66" s="41"/>
      <c r="G66" s="40"/>
      <c r="H66" s="2"/>
    </row>
    <row r="67" spans="1:8" ht="15.75" x14ac:dyDescent="0.25">
      <c r="A67" s="4" t="s">
        <v>52</v>
      </c>
      <c r="B67" s="40"/>
      <c r="C67" s="40"/>
      <c r="D67" s="40"/>
      <c r="E67" s="40"/>
      <c r="F67" s="41"/>
      <c r="G67" s="40"/>
      <c r="H67" s="2"/>
    </row>
    <row r="68" spans="1:8" ht="15.75" x14ac:dyDescent="0.25">
      <c r="A68" s="4"/>
      <c r="B68" s="40"/>
      <c r="C68" s="40"/>
      <c r="D68" s="40"/>
      <c r="E68" s="40"/>
      <c r="F68" s="41"/>
      <c r="G68" s="40"/>
      <c r="H68" s="2"/>
    </row>
    <row r="69" spans="1:8" ht="18" x14ac:dyDescent="0.25">
      <c r="A69" s="42" t="s">
        <v>53</v>
      </c>
      <c r="B69" s="39"/>
      <c r="C69" s="39"/>
      <c r="D69" s="39"/>
      <c r="E69" s="39"/>
      <c r="F69" s="37"/>
      <c r="G69" s="39"/>
      <c r="H69" s="2"/>
    </row>
    <row r="70" spans="1:8" ht="18" x14ac:dyDescent="0.25">
      <c r="A70" s="43"/>
      <c r="B70" s="39"/>
      <c r="C70" s="39"/>
      <c r="D70" s="39"/>
      <c r="E70" s="37"/>
      <c r="F70" s="2"/>
      <c r="G70" s="2"/>
      <c r="H70" s="2"/>
    </row>
    <row r="71" spans="1:8" ht="18" x14ac:dyDescent="0.25">
      <c r="A71" s="43"/>
      <c r="B71" s="39"/>
      <c r="C71" s="39"/>
      <c r="D71" s="39"/>
      <c r="E71" s="44"/>
      <c r="F71" s="2"/>
      <c r="G71" s="2"/>
      <c r="H71" s="2"/>
    </row>
    <row r="72" spans="1:8" ht="18" x14ac:dyDescent="0.25">
      <c r="A72" s="43"/>
      <c r="B72" s="39"/>
      <c r="C72" s="39"/>
      <c r="D72" s="39"/>
      <c r="E72" s="45"/>
      <c r="F72" s="2"/>
      <c r="G72" s="2"/>
      <c r="H72" s="2"/>
    </row>
    <row r="73" spans="1:8" ht="18" x14ac:dyDescent="0.25">
      <c r="A73" s="43"/>
      <c r="B73" s="39"/>
      <c r="C73" s="39"/>
      <c r="D73" s="39"/>
      <c r="E73" s="46"/>
      <c r="F73" s="2"/>
      <c r="G73" s="2"/>
      <c r="H73" s="2"/>
    </row>
    <row r="74" spans="1:8" ht="18" x14ac:dyDescent="0.25">
      <c r="A74" s="43"/>
      <c r="B74" s="39"/>
      <c r="C74" s="39"/>
      <c r="D74" s="39"/>
      <c r="E74" s="37"/>
      <c r="F74" s="2"/>
      <c r="G74" s="2"/>
      <c r="H74" s="2"/>
    </row>
    <row r="75" spans="1:8" ht="18" x14ac:dyDescent="0.25">
      <c r="A75" s="43"/>
      <c r="B75" s="39"/>
      <c r="C75" s="39"/>
      <c r="D75" s="39"/>
      <c r="E75" s="37"/>
      <c r="F75" s="2"/>
      <c r="G75" s="2"/>
      <c r="H75" s="2"/>
    </row>
    <row r="76" spans="1:8" ht="18" x14ac:dyDescent="0.25">
      <c r="A76" s="43"/>
      <c r="B76" s="39"/>
      <c r="C76" s="39"/>
      <c r="D76" s="39"/>
      <c r="E76" s="44"/>
      <c r="F76" s="2"/>
      <c r="G76" s="2"/>
      <c r="H76" s="2"/>
    </row>
    <row r="77" spans="1:8" ht="18" x14ac:dyDescent="0.25">
      <c r="A77" s="43"/>
      <c r="B77" s="39"/>
      <c r="C77" s="39"/>
      <c r="D77" s="39"/>
      <c r="E77" s="45"/>
      <c r="F77" s="2"/>
      <c r="G77" s="2"/>
      <c r="H77" s="2"/>
    </row>
    <row r="78" spans="1:8" ht="18" x14ac:dyDescent="0.25">
      <c r="A78" s="43"/>
      <c r="B78" s="39"/>
      <c r="C78" s="39"/>
      <c r="D78" s="39"/>
      <c r="E78" s="45"/>
      <c r="F78" s="2"/>
      <c r="G78" s="2"/>
      <c r="H78" s="2"/>
    </row>
    <row r="79" spans="1:8" ht="18" x14ac:dyDescent="0.25">
      <c r="A79" s="43"/>
      <c r="B79" s="39"/>
      <c r="C79" s="39"/>
      <c r="D79" s="39"/>
      <c r="E79" s="45"/>
      <c r="F79" s="2"/>
      <c r="G79" s="2"/>
      <c r="H79" s="2"/>
    </row>
    <row r="80" spans="1:8" ht="18" x14ac:dyDescent="0.25">
      <c r="A80" s="43"/>
      <c r="B80" s="39"/>
      <c r="C80" s="39"/>
      <c r="D80" s="39"/>
      <c r="E80" s="47"/>
      <c r="F80" s="2"/>
      <c r="G80" s="2"/>
      <c r="H80" s="2"/>
    </row>
    <row r="81" spans="1:8" ht="18" x14ac:dyDescent="0.25">
      <c r="A81" s="43"/>
      <c r="B81" s="39"/>
      <c r="C81" s="39"/>
      <c r="D81" s="39"/>
      <c r="E81" s="39"/>
      <c r="F81" s="2"/>
      <c r="G81" s="2"/>
      <c r="H81" s="2"/>
    </row>
    <row r="82" spans="1:8" ht="15.75" x14ac:dyDescent="0.25">
      <c r="A82" s="48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75" right="0.75" top="0.25" bottom="0.25" header="0.5" footer="0.5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LADYLUCK</vt:lpstr>
      <vt:lpstr>HOLLYWOOD</vt:lpstr>
      <vt:lpstr>HARNKC</vt:lpstr>
      <vt:lpstr>ISLE</vt:lpstr>
      <vt:lpstr>AMERKC</vt:lpstr>
      <vt:lpstr>LAGRANGE</vt:lpstr>
      <vt:lpstr>AMERSC</vt:lpstr>
      <vt:lpstr>RIVERCITY</vt:lpstr>
      <vt:lpstr>LUMIERE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2013-01-09T15:16:35Z</cp:lastPrinted>
  <dcterms:created xsi:type="dcterms:W3CDTF">2012-06-07T14:04:25Z</dcterms:created>
  <dcterms:modified xsi:type="dcterms:W3CDTF">2020-03-09T19:44:47Z</dcterms:modified>
</cp:coreProperties>
</file>