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-210" yWindow="135" windowWidth="7845" windowHeight="4080"/>
  </bookViews>
  <sheets>
    <sheet name="ARG" sheetId="1" r:id="rId1"/>
    <sheet name="LADYLUCK" sheetId="2" r:id="rId2"/>
    <sheet name="HOLLYWOOD" sheetId="3" r:id="rId3"/>
    <sheet name="HARNKC" sheetId="4" r:id="rId4"/>
    <sheet name="ISLE" sheetId="5" r:id="rId5"/>
    <sheet name="AMERKC" sheetId="6" r:id="rId6"/>
    <sheet name="LAGRANGE" sheetId="7" r:id="rId7"/>
    <sheet name="AMERSC" sheetId="8" r:id="rId8"/>
    <sheet name="RIVERCITY" sheetId="9" r:id="rId9"/>
    <sheet name="LUMIER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TOTALS'!$A$1:$C$20</definedName>
  </definedNames>
  <calcPr calcId="162913"/>
</workbook>
</file>

<file path=xl/calcChain.xml><?xml version="1.0" encoding="utf-8"?>
<calcChain xmlns="http://schemas.openxmlformats.org/spreadsheetml/2006/main">
  <c r="G61" i="14" l="1"/>
  <c r="F61" i="14"/>
  <c r="E61" i="14"/>
  <c r="D61" i="14"/>
  <c r="B11" i="13"/>
  <c r="G55" i="14"/>
  <c r="G54" i="14"/>
  <c r="G52" i="14"/>
  <c r="G51" i="14"/>
  <c r="G50" i="14"/>
  <c r="G49" i="14"/>
  <c r="G48" i="14"/>
  <c r="G47" i="14"/>
  <c r="G46" i="14"/>
  <c r="G44" i="14"/>
  <c r="F39" i="14"/>
  <c r="G39" i="14"/>
  <c r="E39" i="14"/>
  <c r="D39" i="14"/>
  <c r="G34" i="14"/>
  <c r="G30" i="14"/>
  <c r="G29" i="14"/>
  <c r="G28" i="14"/>
  <c r="G26" i="14"/>
  <c r="G25" i="14"/>
  <c r="G24" i="14"/>
  <c r="G19" i="14"/>
  <c r="G15" i="14"/>
  <c r="G10" i="14"/>
  <c r="F60" i="12"/>
  <c r="F62" i="12"/>
  <c r="E60" i="12"/>
  <c r="D60" i="12"/>
  <c r="G53" i="12"/>
  <c r="G50" i="12"/>
  <c r="G48" i="12"/>
  <c r="G46" i="12"/>
  <c r="G44" i="12"/>
  <c r="F39" i="12"/>
  <c r="G39" i="12"/>
  <c r="E39" i="12"/>
  <c r="D39" i="12"/>
  <c r="G34" i="12"/>
  <c r="G33" i="12"/>
  <c r="G32" i="12"/>
  <c r="G31" i="12"/>
  <c r="G18" i="12"/>
  <c r="G17" i="12"/>
  <c r="F60" i="7"/>
  <c r="F62" i="7"/>
  <c r="E60" i="7"/>
  <c r="D60" i="7"/>
  <c r="G53" i="7"/>
  <c r="G50" i="7"/>
  <c r="G48" i="7"/>
  <c r="G47" i="7"/>
  <c r="G46" i="7"/>
  <c r="G44" i="7"/>
  <c r="G39" i="7"/>
  <c r="F39" i="7"/>
  <c r="E39" i="7"/>
  <c r="D39" i="7"/>
  <c r="G31" i="7"/>
  <c r="G18" i="7"/>
  <c r="G17" i="7"/>
  <c r="G15" i="7"/>
  <c r="G14" i="7"/>
  <c r="G9" i="7"/>
  <c r="F62" i="10"/>
  <c r="F64" i="10"/>
  <c r="E62" i="10"/>
  <c r="D62" i="10"/>
  <c r="G54" i="10"/>
  <c r="G52" i="10"/>
  <c r="G50" i="10"/>
  <c r="G49" i="10"/>
  <c r="G48" i="10"/>
  <c r="G47" i="10"/>
  <c r="G46" i="10"/>
  <c r="G45" i="10"/>
  <c r="G44" i="10"/>
  <c r="F39" i="10"/>
  <c r="G39" i="10"/>
  <c r="E39" i="10"/>
  <c r="D39" i="10"/>
  <c r="G34" i="10"/>
  <c r="G33" i="10"/>
  <c r="G32" i="10"/>
  <c r="G31" i="10"/>
  <c r="G30" i="10"/>
  <c r="G29" i="10"/>
  <c r="G28" i="10"/>
  <c r="G26" i="10"/>
  <c r="G25" i="10"/>
  <c r="G21" i="10"/>
  <c r="G19" i="10"/>
  <c r="G17" i="10"/>
  <c r="G15" i="10"/>
  <c r="G12" i="10"/>
  <c r="G10" i="10"/>
  <c r="F62" i="9"/>
  <c r="F64" i="9"/>
  <c r="E62" i="9"/>
  <c r="D62" i="9"/>
  <c r="G54" i="9"/>
  <c r="G52" i="9"/>
  <c r="G51" i="9"/>
  <c r="G50" i="9"/>
  <c r="G48" i="9"/>
  <c r="G47" i="9"/>
  <c r="G46" i="9"/>
  <c r="G45" i="9"/>
  <c r="G44" i="9"/>
  <c r="F39" i="9"/>
  <c r="G39" i="9"/>
  <c r="E39" i="9"/>
  <c r="D39" i="9"/>
  <c r="G34" i="9"/>
  <c r="G32" i="9"/>
  <c r="G29" i="9"/>
  <c r="G25" i="9"/>
  <c r="G24" i="9"/>
  <c r="G23" i="9"/>
  <c r="G21" i="9"/>
  <c r="G19" i="9"/>
  <c r="G18" i="9"/>
  <c r="G17" i="9"/>
  <c r="G16" i="9"/>
  <c r="G14" i="9"/>
  <c r="G13" i="9"/>
  <c r="G11" i="9"/>
  <c r="F63" i="11"/>
  <c r="G61" i="11"/>
  <c r="F61" i="11"/>
  <c r="E61" i="11"/>
  <c r="D61" i="11"/>
  <c r="G54" i="11"/>
  <c r="G52" i="11"/>
  <c r="G51" i="11"/>
  <c r="G50" i="11"/>
  <c r="G49" i="11"/>
  <c r="G48" i="11"/>
  <c r="G47" i="11"/>
  <c r="G46" i="11"/>
  <c r="G44" i="11"/>
  <c r="F39" i="11"/>
  <c r="G39" i="11"/>
  <c r="E39" i="11"/>
  <c r="D39" i="11"/>
  <c r="G34" i="11"/>
  <c r="G32" i="11"/>
  <c r="G30" i="11"/>
  <c r="G25" i="11"/>
  <c r="G23" i="11"/>
  <c r="G22" i="11"/>
  <c r="G18" i="11"/>
  <c r="G15" i="11"/>
  <c r="G13" i="11"/>
  <c r="G10" i="11"/>
  <c r="F61" i="8"/>
  <c r="F63" i="8"/>
  <c r="E61" i="8"/>
  <c r="D61" i="8"/>
  <c r="G54" i="8"/>
  <c r="G53" i="8"/>
  <c r="G52" i="8"/>
  <c r="G51" i="8"/>
  <c r="G50" i="8"/>
  <c r="G48" i="8"/>
  <c r="G47" i="8"/>
  <c r="G46" i="8"/>
  <c r="G45" i="8"/>
  <c r="G44" i="8"/>
  <c r="G39" i="8"/>
  <c r="F39" i="8"/>
  <c r="E39" i="8"/>
  <c r="D39" i="8"/>
  <c r="G34" i="8"/>
  <c r="G33" i="8"/>
  <c r="G31" i="8"/>
  <c r="G28" i="8"/>
  <c r="G26" i="8"/>
  <c r="G25" i="8"/>
  <c r="G22" i="8"/>
  <c r="G21" i="8"/>
  <c r="G19" i="8"/>
  <c r="G18" i="8"/>
  <c r="G16" i="8"/>
  <c r="G14" i="8"/>
  <c r="G13" i="8"/>
  <c r="G12" i="8"/>
  <c r="G11" i="8"/>
  <c r="G10" i="8"/>
  <c r="F62" i="6"/>
  <c r="F64" i="6"/>
  <c r="E62" i="6"/>
  <c r="D62" i="6"/>
  <c r="G55" i="6"/>
  <c r="G54" i="6"/>
  <c r="G53" i="6"/>
  <c r="G52" i="6"/>
  <c r="G51" i="6"/>
  <c r="G50" i="6"/>
  <c r="G48" i="6"/>
  <c r="G47" i="6"/>
  <c r="G46" i="6"/>
  <c r="G45" i="6"/>
  <c r="G44" i="6"/>
  <c r="F39" i="6"/>
  <c r="G39" i="6"/>
  <c r="E39" i="6"/>
  <c r="D39" i="6"/>
  <c r="B6" i="13"/>
  <c r="G34" i="6"/>
  <c r="G33" i="6"/>
  <c r="G32" i="6"/>
  <c r="G31" i="6"/>
  <c r="G30" i="6"/>
  <c r="G28" i="6"/>
  <c r="G26" i="6"/>
  <c r="G25" i="6"/>
  <c r="G22" i="6"/>
  <c r="G21" i="6"/>
  <c r="G20" i="6"/>
  <c r="G19" i="6"/>
  <c r="G18" i="6"/>
  <c r="G17" i="6"/>
  <c r="G16" i="6"/>
  <c r="G15" i="6"/>
  <c r="G14" i="6"/>
  <c r="G13" i="6"/>
  <c r="G11" i="6"/>
  <c r="G9" i="6"/>
  <c r="F62" i="5"/>
  <c r="F64" i="5"/>
  <c r="E62" i="5"/>
  <c r="G62" i="5"/>
  <c r="D62" i="5"/>
  <c r="G56" i="5"/>
  <c r="G55" i="5"/>
  <c r="G54" i="5"/>
  <c r="G50" i="5"/>
  <c r="G48" i="5"/>
  <c r="G46" i="5"/>
  <c r="G39" i="5"/>
  <c r="F39" i="5"/>
  <c r="E39" i="5"/>
  <c r="D39" i="5"/>
  <c r="G25" i="5"/>
  <c r="G23" i="5"/>
  <c r="G18" i="5"/>
  <c r="G13" i="5"/>
  <c r="G12" i="5"/>
  <c r="G10" i="5"/>
  <c r="F62" i="4"/>
  <c r="F64" i="4"/>
  <c r="E62" i="4"/>
  <c r="D62" i="4"/>
  <c r="G55" i="4"/>
  <c r="G54" i="4"/>
  <c r="G53" i="4"/>
  <c r="G52" i="4"/>
  <c r="G51" i="4"/>
  <c r="G50" i="4"/>
  <c r="G49" i="4"/>
  <c r="G48" i="4"/>
  <c r="G47" i="4"/>
  <c r="G46" i="4"/>
  <c r="G45" i="4"/>
  <c r="F40" i="4"/>
  <c r="G40" i="4"/>
  <c r="E40" i="4"/>
  <c r="D40" i="4"/>
  <c r="G35" i="4"/>
  <c r="G33" i="4"/>
  <c r="G31" i="4"/>
  <c r="G29" i="4"/>
  <c r="G28" i="4"/>
  <c r="G27" i="4"/>
  <c r="G25" i="4"/>
  <c r="G24" i="4"/>
  <c r="G23" i="4"/>
  <c r="G22" i="4"/>
  <c r="G19" i="4"/>
  <c r="G18" i="4"/>
  <c r="G17" i="4"/>
  <c r="G14" i="4"/>
  <c r="G12" i="4"/>
  <c r="G11" i="4"/>
  <c r="G10" i="4"/>
  <c r="F62" i="3"/>
  <c r="F64" i="3"/>
  <c r="E62" i="3"/>
  <c r="D62" i="3"/>
  <c r="G55" i="3"/>
  <c r="G54" i="3"/>
  <c r="G53" i="3"/>
  <c r="G51" i="3"/>
  <c r="G50" i="3"/>
  <c r="G49" i="3"/>
  <c r="G48" i="3"/>
  <c r="G47" i="3"/>
  <c r="G46" i="3"/>
  <c r="G45" i="3"/>
  <c r="G40" i="3"/>
  <c r="F40" i="3"/>
  <c r="E40" i="3"/>
  <c r="D40" i="3"/>
  <c r="G35" i="3"/>
  <c r="G34" i="3"/>
  <c r="G33" i="3"/>
  <c r="G30" i="3"/>
  <c r="G29" i="3"/>
  <c r="G27" i="3"/>
  <c r="G25" i="3"/>
  <c r="G24" i="3"/>
  <c r="G23" i="3"/>
  <c r="G22" i="3"/>
  <c r="G20" i="3"/>
  <c r="G18" i="3"/>
  <c r="G17" i="3"/>
  <c r="G13" i="3"/>
  <c r="G12" i="3"/>
  <c r="G11" i="3"/>
  <c r="G9" i="3"/>
  <c r="G60" i="2"/>
  <c r="F60" i="2"/>
  <c r="E60" i="2"/>
  <c r="D60" i="2"/>
  <c r="G53" i="2"/>
  <c r="G50" i="2"/>
  <c r="G48" i="2"/>
  <c r="G47" i="2"/>
  <c r="G46" i="2"/>
  <c r="G44" i="2"/>
  <c r="F39" i="2"/>
  <c r="G39" i="2"/>
  <c r="E39" i="2"/>
  <c r="D39" i="2"/>
  <c r="G34" i="2"/>
  <c r="G32" i="2"/>
  <c r="G30" i="2"/>
  <c r="G29" i="2"/>
  <c r="G18" i="2"/>
  <c r="F60" i="1"/>
  <c r="F62" i="1"/>
  <c r="E60" i="1"/>
  <c r="D60" i="1"/>
  <c r="G53" i="1"/>
  <c r="G52" i="1"/>
  <c r="G50" i="1"/>
  <c r="G49" i="1"/>
  <c r="G48" i="1"/>
  <c r="G47" i="1"/>
  <c r="G46" i="1"/>
  <c r="G45" i="1"/>
  <c r="G44" i="1"/>
  <c r="F39" i="1"/>
  <c r="G39" i="1"/>
  <c r="E39" i="1"/>
  <c r="D39" i="1"/>
  <c r="G33" i="1"/>
  <c r="G31" i="1"/>
  <c r="G30" i="1"/>
  <c r="G29" i="1"/>
  <c r="G25" i="1"/>
  <c r="G24" i="1"/>
  <c r="G23" i="1"/>
  <c r="G22" i="1"/>
  <c r="G20" i="1"/>
  <c r="G18" i="1"/>
  <c r="G16" i="1"/>
  <c r="G15" i="1"/>
  <c r="G13" i="1"/>
  <c r="G11" i="1"/>
  <c r="A3" i="14"/>
  <c r="A4" i="13"/>
  <c r="A3" i="12"/>
  <c r="A3" i="11"/>
  <c r="A3" i="10"/>
  <c r="A3" i="9"/>
  <c r="A3" i="8"/>
  <c r="A3" i="7"/>
  <c r="A3" i="6"/>
  <c r="A3" i="5"/>
  <c r="A3" i="4"/>
  <c r="A3" i="3"/>
  <c r="A3" i="2"/>
  <c r="F63" i="14"/>
  <c r="B7" i="13"/>
  <c r="G60" i="12"/>
  <c r="B13" i="13"/>
  <c r="G60" i="7"/>
  <c r="G62" i="10"/>
  <c r="G62" i="9"/>
  <c r="G61" i="8"/>
  <c r="G62" i="6"/>
  <c r="G62" i="4"/>
  <c r="B12" i="13"/>
  <c r="G62" i="3"/>
  <c r="F62" i="2"/>
  <c r="B8" i="13"/>
  <c r="B9" i="13"/>
  <c r="G60" i="1"/>
  <c r="B14" i="13"/>
  <c r="B16" i="13"/>
</calcChain>
</file>

<file path=xl/sharedStrings.xml><?xml version="1.0" encoding="utf-8"?>
<sst xmlns="http://schemas.openxmlformats.org/spreadsheetml/2006/main" count="933" uniqueCount="152">
  <si>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</si>
  <si>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</si>
  <si>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</si>
  <si>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</si>
  <si>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</si>
  <si>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</si>
  <si>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</si>
  <si>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</si>
  <si>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</si>
  <si>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</si>
  <si>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</si>
  <si>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</si>
  <si>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</si>
  <si>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</si>
  <si>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</si>
  <si>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</si>
  <si>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</si>
  <si>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</si>
  <si>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</si>
  <si>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</si>
  <si>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</si>
  <si>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</si>
  <si>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</si>
  <si>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</si>
  <si>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</si>
  <si>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</si>
  <si>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</si>
  <si>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</si>
  <si>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</si>
  <si>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</si>
  <si>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</si>
  <si>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</si>
  <si>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</si>
  <si>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>SLOT</t>
  </si>
  <si>
    <t>HANDLE</t>
  </si>
  <si>
    <t>PAYOUT % (1)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</si>
  <si>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</si>
  <si>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</si>
  <si>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</si>
  <si>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</si>
  <si>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</si>
  <si>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</si>
  <si>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</si>
  <si>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</si>
  <si>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</si>
  <si>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</si>
  <si>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</si>
  <si>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</si>
  <si>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</si>
  <si>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</si>
  <si>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</si>
  <si>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</si>
  <si>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</si>
  <si>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</si>
  <si>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BOAT:  ISLE OF CAPRI-LADY LUCK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</si>
  <si>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</si>
  <si>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</si>
  <si>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</si>
  <si>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</si>
  <si>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</si>
  <si>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</si>
  <si>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</si>
  <si>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</si>
  <si>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</si>
  <si>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</si>
  <si>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</si>
  <si>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</si>
  <si>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>BOAT:     HARRAHS N. KANSAS CITY</t>
  </si>
  <si>
    <t>BOAT:    ISLE OF CAPRI - KC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</si>
  <si>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</si>
  <si>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</si>
  <si>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</si>
  <si>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</si>
  <si>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</si>
  <si>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AMERISTAR KC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</si>
  <si>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</si>
  <si>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</si>
  <si>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</si>
  <si>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</si>
  <si>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</si>
  <si>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</si>
  <si>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</si>
  <si>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</si>
  <si>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Ten Hand Holdem</t>
  </si>
  <si>
    <t xml:space="preserve">   EZ Pai Gow Poker</t>
  </si>
  <si>
    <t xml:space="preserve">   EZ Baccarat</t>
  </si>
  <si>
    <t>BOAT:     RIVER CITY</t>
  </si>
  <si>
    <t xml:space="preserve">   Bonus Craps</t>
  </si>
  <si>
    <t xml:space="preserve">   Blackjack Switch</t>
  </si>
  <si>
    <t>BOAT:     LUMIERE PLACE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</si>
  <si>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</si>
  <si>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</si>
  <si>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</si>
  <si>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</si>
  <si>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</si>
  <si>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</si>
  <si>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</si>
  <si>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</si>
  <si>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</si>
  <si>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</si>
  <si>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</si>
  <si>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</si>
  <si>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</si>
  <si>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>BOAT: ISLE OF CAPRI-CAPE GIRARDEAU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</si>
  <si>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</si>
  <si>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</si>
  <si>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</si>
  <si>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</si>
  <si>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</si>
  <si>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</si>
  <si>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</si>
  <si>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</si>
  <si>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</si>
  <si>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</si>
  <si>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</si>
  <si>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</si>
  <si>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</si>
  <si>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</si>
  <si>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</si>
  <si>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</si>
  <si>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</si>
  <si>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3 Card Poker</t>
  </si>
  <si>
    <t xml:space="preserve">   DJ Wild</t>
  </si>
  <si>
    <t xml:space="preserve">   Texas Ultimate</t>
  </si>
  <si>
    <t xml:space="preserve">   4 Card Frenzy</t>
  </si>
  <si>
    <t xml:space="preserve">   Cajun Stud Poker</t>
  </si>
  <si>
    <t xml:space="preserve">   Cajun Stud</t>
  </si>
  <si>
    <t xml:space="preserve">   Mini Bac Dragon Bonus</t>
  </si>
  <si>
    <t xml:space="preserve">   Heads Up Hold'em</t>
  </si>
  <si>
    <t xml:space="preserve">   Pick Em &amp; Bet 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</si>
  <si>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</si>
  <si>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</si>
  <si>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</si>
  <si>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</si>
  <si>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Free Bet Blackjack</t>
  </si>
  <si>
    <t xml:space="preserve">   Sic Bo</t>
  </si>
  <si>
    <t xml:space="preserve">   DJ Wild Poker</t>
  </si>
  <si>
    <t xml:space="preserve">   Fortune 7</t>
  </si>
  <si>
    <t xml:space="preserve">   Dai Bac</t>
  </si>
  <si>
    <t xml:space="preserve">   Four Card Frenzy</t>
  </si>
  <si>
    <t xml:space="preserve">   Criss Cross Poker</t>
  </si>
  <si>
    <t xml:space="preserve">   Straw Poker</t>
  </si>
  <si>
    <t xml:space="preserve">   Bad Beat Baccarat</t>
  </si>
  <si>
    <t xml:space="preserve">  Multi Denom</t>
  </si>
  <si>
    <t xml:space="preserve">   21+3 Extreme Top Three</t>
  </si>
  <si>
    <t xml:space="preserve">   DJ Wild Stud</t>
  </si>
  <si>
    <t xml:space="preserve">   Ultimate Texas Poker</t>
  </si>
  <si>
    <t xml:space="preserve">   5 Treasures Baccarat</t>
  </si>
  <si>
    <t xml:space="preserve">    I LUV Suits</t>
  </si>
  <si>
    <t xml:space="preserve">    EZ Baccarat</t>
  </si>
  <si>
    <t xml:space="preserve">   Super 3 Card</t>
  </si>
  <si>
    <t>MONTH ENDED:   FEBRUARY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</si>
</sst>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7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0" fillId="0" borderId="1" xfId="0" applyNumberFormat="1" applyFont="1" applyBorder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6" fillId="2" borderId="2" xfId="0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16" fillId="0" borderId="4" xfId="0" applyNumberFormat="1" applyFont="1" applyBorder="1" applyAlignment="1"/>
    <xf numFmtId="3" fontId="13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/>
    <xf numFmtId="0" fontId="16" fillId="0" borderId="7" xfId="0" applyNumberFormat="1" applyFont="1" applyBorder="1" applyAlignment="1"/>
    <xf numFmtId="4" fontId="13" fillId="0" borderId="3" xfId="0" applyNumberFormat="1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6" fillId="4" borderId="7" xfId="0" applyNumberFormat="1" applyFont="1" applyFill="1" applyBorder="1" applyAlignment="1"/>
    <xf numFmtId="4" fontId="12" fillId="4" borderId="3" xfId="0" applyNumberFormat="1" applyFont="1" applyFill="1" applyBorder="1" applyAlignment="1">
      <alignment horizontal="center"/>
    </xf>
    <xf numFmtId="3" fontId="13" fillId="0" borderId="3" xfId="0" applyNumberFormat="1" applyFont="1" applyBorder="1" applyAlignment="1">
      <alignment horizontal="center"/>
    </xf>
    <xf numFmtId="164" fontId="13" fillId="4" borderId="3" xfId="0" applyNumberFormat="1" applyFont="1" applyFill="1" applyBorder="1" applyAlignment="1">
      <alignment horizontal="center"/>
    </xf>
    <xf numFmtId="0" fontId="13" fillId="0" borderId="8" xfId="0" applyNumberFormat="1" applyFont="1" applyBorder="1" applyAlignment="1"/>
    <xf numFmtId="0" fontId="12" fillId="0" borderId="8" xfId="0" applyNumberFormat="1" applyFont="1" applyBorder="1" applyAlignment="1"/>
    <xf numFmtId="0" fontId="14" fillId="0" borderId="0" xfId="0" applyNumberFormat="1" applyFont="1" applyAlignment="1"/>
    <xf numFmtId="0" fontId="13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0" borderId="3" xfId="0" applyNumberFormat="1" applyFont="1" applyBorder="1" applyAlignment="1" applyProtection="1">
      <protection locked="0"/>
    </xf>
    <xf numFmtId="0" fontId="6" fillId="2" borderId="9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40" fontId="8" fillId="0" borderId="3" xfId="0" applyNumberFormat="1" applyFont="1" applyBorder="1" applyAlignment="1" applyProtection="1">
      <protection locked="0"/>
    </xf>
    <xf numFmtId="164" fontId="8" fillId="0" borderId="3" xfId="0" applyNumberFormat="1" applyFont="1" applyBorder="1" applyAlignment="1" applyProtection="1">
      <protection locked="0"/>
    </xf>
    <xf numFmtId="4" fontId="8" fillId="0" borderId="3" xfId="0" applyNumberFormat="1" applyFont="1" applyBorder="1" applyAlignment="1" applyProtection="1"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4" fontId="8" fillId="2" borderId="3" xfId="0" applyNumberFormat="1" applyFont="1" applyFill="1" applyBorder="1" applyAlignment="1" applyProtection="1">
      <protection locked="0"/>
    </xf>
    <xf numFmtId="164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protection locked="0"/>
    </xf>
    <xf numFmtId="3" fontId="10" fillId="2" borderId="3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/>
    <xf numFmtId="164" fontId="10" fillId="0" borderId="3" xfId="0" applyNumberFormat="1" applyFont="1" applyBorder="1" applyAlignment="1" applyProtection="1">
      <protection locked="0"/>
    </xf>
    <xf numFmtId="0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1" xfId="0" applyNumberFormat="1" applyFont="1" applyBorder="1" applyAlignment="1"/>
    <xf numFmtId="4" fontId="20" fillId="0" borderId="1" xfId="0" applyNumberFormat="1" applyFont="1" applyBorder="1" applyAlignment="1"/>
    <xf numFmtId="0" fontId="6" fillId="0" borderId="3" xfId="0" applyNumberFormat="1" applyFont="1" applyBorder="1" applyAlignment="1"/>
    <xf numFmtId="0" fontId="21" fillId="0" borderId="3" xfId="0" applyNumberFormat="1" applyFont="1" applyBorder="1" applyAlignment="1" applyProtection="1">
      <protection locked="0"/>
    </xf>
    <xf numFmtId="40" fontId="8" fillId="2" borderId="3" xfId="0" applyNumberFormat="1" applyFont="1" applyFill="1" applyBorder="1" applyAlignment="1" applyProtection="1">
      <protection locked="0"/>
    </xf>
    <xf numFmtId="40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Border="1" applyAlignment="1">
      <alignment horizontal="center"/>
    </xf>
    <xf numFmtId="40" fontId="8" fillId="5" borderId="3" xfId="0" applyNumberFormat="1" applyFont="1" applyFill="1" applyBorder="1" applyAlignment="1" applyProtection="1">
      <protection locked="0"/>
    </xf>
    <xf numFmtId="10" fontId="8" fillId="0" borderId="3" xfId="0" applyNumberFormat="1" applyFont="1" applyBorder="1" applyAlignment="1" applyProtection="1">
      <protection locked="0"/>
    </xf>
    <xf numFmtId="3" fontId="8" fillId="5" borderId="3" xfId="0" applyNumberFormat="1" applyFont="1" applyFill="1" applyBorder="1" applyAlignment="1" applyProtection="1">
      <alignment horizontal="center"/>
      <protection locked="0"/>
    </xf>
    <xf numFmtId="164" fontId="8" fillId="5" borderId="3" xfId="0" applyNumberFormat="1" applyFont="1" applyFill="1" applyBorder="1" applyAlignment="1" applyProtection="1">
      <protection locked="0"/>
    </xf>
    <xf numFmtId="4" fontId="8" fillId="5" borderId="3" xfId="0" applyNumberFormat="1" applyFont="1" applyFill="1" applyBorder="1" applyAlignment="1" applyProtection="1">
      <protection locked="0"/>
    </xf>
    <xf numFmtId="164" fontId="8" fillId="0" borderId="10" xfId="0" applyNumberFormat="1" applyFont="1" applyBorder="1" applyAlignment="1" applyProtection="1">
      <protection locked="0"/>
    </xf>
    <xf numFmtId="164" fontId="8" fillId="3" borderId="10" xfId="0" applyNumberFormat="1" applyFont="1" applyFill="1" applyBorder="1" applyAlignment="1" applyProtection="1">
      <protection locked="0"/>
    </xf>
    <xf numFmtId="164" fontId="10" fillId="0" borderId="10" xfId="0" applyNumberFormat="1" applyFont="1" applyBorder="1" applyAlignment="1" applyProtection="1">
      <protection locked="0"/>
    </xf>
    <xf numFmtId="4" fontId="6" fillId="0" borderId="0" xfId="0" applyNumberFormat="1" applyFont="1" applyBorder="1" applyAlignment="1">
      <alignment horizontal="centerContinuous"/>
    </xf>
    <xf numFmtId="0" fontId="6" fillId="2" borderId="0" xfId="0" applyNumberFormat="1" applyFont="1" applyFill="1" applyBorder="1" applyAlignment="1">
      <alignment horizontal="center"/>
    </xf>
    <xf numFmtId="4" fontId="6" fillId="0" borderId="11" xfId="0" applyNumberFormat="1" applyFont="1" applyBorder="1" applyAlignment="1">
      <alignment horizontal="centerContinuous"/>
    </xf>
    <xf numFmtId="164" fontId="10" fillId="0" borderId="12" xfId="0" applyNumberFormat="1" applyFont="1" applyBorder="1" applyAlignment="1" applyProtection="1">
      <protection locked="0"/>
    </xf>
    <xf numFmtId="40" fontId="8" fillId="0" borderId="3" xfId="0" applyNumberFormat="1" applyFont="1" applyFill="1" applyBorder="1" applyAlignment="1" applyProtection="1">
      <protection locked="0"/>
    </xf>
    <xf numFmtId="3" fontId="8" fillId="0" borderId="9" xfId="0" applyNumberFormat="1" applyFont="1" applyBorder="1" applyAlignment="1" applyProtection="1">
      <alignment horizontal="center"/>
      <protection locked="0"/>
    </xf>
    <xf numFmtId="40" fontId="8" fillId="0" borderId="9" xfId="0" applyNumberFormat="1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tabSelected="1"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151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6" t="s">
        <v>10</v>
      </c>
      <c r="B9" s="13"/>
      <c r="C9" s="14"/>
      <c r="D9" s="86"/>
      <c r="E9" s="87"/>
      <c r="F9" s="87"/>
      <c r="G9" s="88"/>
      <c r="H9" s="15"/>
    </row>
    <row r="10" spans="1:8" ht="15.75" x14ac:dyDescent="0.25">
      <c r="A10" s="106" t="s">
        <v>11</v>
      </c>
      <c r="B10" s="13"/>
      <c r="C10" s="14"/>
      <c r="D10" s="86"/>
      <c r="E10" s="87"/>
      <c r="F10" s="87"/>
      <c r="G10" s="88"/>
      <c r="H10" s="15"/>
    </row>
    <row r="11" spans="1:8" ht="15.75" x14ac:dyDescent="0.25">
      <c r="A11" s="106" t="s">
        <v>118</v>
      </c>
      <c r="B11" s="13"/>
      <c r="C11" s="14"/>
      <c r="D11" s="86">
        <v>5</v>
      </c>
      <c r="E11" s="87">
        <v>932809.25</v>
      </c>
      <c r="F11" s="87">
        <v>194888.75</v>
      </c>
      <c r="G11" s="88">
        <f>F11/E11</f>
        <v>0.20892669106786838</v>
      </c>
      <c r="H11" s="15"/>
    </row>
    <row r="12" spans="1:8" ht="15.75" x14ac:dyDescent="0.25">
      <c r="A12" s="106" t="s">
        <v>12</v>
      </c>
      <c r="B12" s="13"/>
      <c r="C12" s="14"/>
      <c r="D12" s="86"/>
      <c r="E12" s="87"/>
      <c r="F12" s="87"/>
      <c r="G12" s="88"/>
      <c r="H12" s="15"/>
    </row>
    <row r="13" spans="1:8" ht="15.75" x14ac:dyDescent="0.25">
      <c r="A13" s="106" t="s">
        <v>126</v>
      </c>
      <c r="B13" s="13"/>
      <c r="C13" s="14"/>
      <c r="D13" s="86">
        <v>1</v>
      </c>
      <c r="E13" s="87">
        <v>254245</v>
      </c>
      <c r="F13" s="87">
        <v>100129</v>
      </c>
      <c r="G13" s="88">
        <f>F13/E13</f>
        <v>0.39382878719345515</v>
      </c>
      <c r="H13" s="15"/>
    </row>
    <row r="14" spans="1:8" ht="15.75" x14ac:dyDescent="0.25">
      <c r="A14" s="106" t="s">
        <v>57</v>
      </c>
      <c r="B14" s="13"/>
      <c r="C14" s="14"/>
      <c r="D14" s="86"/>
      <c r="E14" s="87"/>
      <c r="F14" s="87"/>
      <c r="G14" s="88"/>
      <c r="H14" s="15"/>
    </row>
    <row r="15" spans="1:8" ht="15.75" x14ac:dyDescent="0.25">
      <c r="A15" s="106" t="s">
        <v>130</v>
      </c>
      <c r="B15" s="13"/>
      <c r="C15" s="14"/>
      <c r="D15" s="86">
        <v>2</v>
      </c>
      <c r="E15" s="87">
        <v>387182</v>
      </c>
      <c r="F15" s="87">
        <v>114303.5</v>
      </c>
      <c r="G15" s="88">
        <f>F15/E15</f>
        <v>0.2952190442737524</v>
      </c>
      <c r="H15" s="15"/>
    </row>
    <row r="16" spans="1:8" ht="15.75" x14ac:dyDescent="0.25">
      <c r="A16" s="106" t="s">
        <v>137</v>
      </c>
      <c r="B16" s="13"/>
      <c r="C16" s="14"/>
      <c r="D16" s="86">
        <v>2</v>
      </c>
      <c r="E16" s="87">
        <v>2858492</v>
      </c>
      <c r="F16" s="87">
        <v>307552</v>
      </c>
      <c r="G16" s="88">
        <f>F16/E16</f>
        <v>0.10759239487114185</v>
      </c>
      <c r="H16" s="15"/>
    </row>
    <row r="17" spans="1:8" ht="15.75" x14ac:dyDescent="0.25">
      <c r="A17" s="106" t="s">
        <v>13</v>
      </c>
      <c r="B17" s="13"/>
      <c r="C17" s="14"/>
      <c r="D17" s="86"/>
      <c r="E17" s="87"/>
      <c r="F17" s="87"/>
      <c r="G17" s="88"/>
      <c r="H17" s="15"/>
    </row>
    <row r="18" spans="1:8" ht="15.75" x14ac:dyDescent="0.25">
      <c r="A18" s="106" t="s">
        <v>14</v>
      </c>
      <c r="B18" s="13"/>
      <c r="C18" s="14"/>
      <c r="D18" s="86">
        <v>2</v>
      </c>
      <c r="E18" s="87">
        <v>773079</v>
      </c>
      <c r="F18" s="87">
        <v>166093</v>
      </c>
      <c r="G18" s="88">
        <f>F18/E18</f>
        <v>0.21484608946821734</v>
      </c>
      <c r="H18" s="15"/>
    </row>
    <row r="19" spans="1:8" ht="15.75" x14ac:dyDescent="0.25">
      <c r="A19" s="106" t="s">
        <v>15</v>
      </c>
      <c r="B19" s="13"/>
      <c r="C19" s="14"/>
      <c r="D19" s="86"/>
      <c r="E19" s="87"/>
      <c r="F19" s="87"/>
      <c r="G19" s="88"/>
      <c r="H19" s="15"/>
    </row>
    <row r="20" spans="1:8" ht="15.75" x14ac:dyDescent="0.25">
      <c r="A20" s="106" t="s">
        <v>16</v>
      </c>
      <c r="B20" s="13"/>
      <c r="C20" s="14"/>
      <c r="D20" s="86">
        <v>1</v>
      </c>
      <c r="E20" s="87">
        <v>529952</v>
      </c>
      <c r="F20" s="87">
        <v>95009.5</v>
      </c>
      <c r="G20" s="88">
        <f t="shared" ref="G20:G25" si="0">F20/E20</f>
        <v>0.17927944417607633</v>
      </c>
      <c r="H20" s="15"/>
    </row>
    <row r="21" spans="1:8" ht="15.75" x14ac:dyDescent="0.25">
      <c r="A21" s="106" t="s">
        <v>138</v>
      </c>
      <c r="B21" s="13"/>
      <c r="C21" s="14"/>
      <c r="D21" s="86"/>
      <c r="E21" s="87"/>
      <c r="F21" s="87"/>
      <c r="G21" s="88"/>
      <c r="H21" s="15"/>
    </row>
    <row r="22" spans="1:8" ht="15.75" x14ac:dyDescent="0.25">
      <c r="A22" s="106" t="s">
        <v>60</v>
      </c>
      <c r="B22" s="13"/>
      <c r="C22" s="14"/>
      <c r="D22" s="86">
        <v>1</v>
      </c>
      <c r="E22" s="87">
        <v>599056</v>
      </c>
      <c r="F22" s="87">
        <v>199947.5</v>
      </c>
      <c r="G22" s="88">
        <f t="shared" si="0"/>
        <v>0.33377096632034403</v>
      </c>
      <c r="H22" s="15"/>
    </row>
    <row r="23" spans="1:8" ht="15.75" x14ac:dyDescent="0.25">
      <c r="A23" s="106" t="s">
        <v>18</v>
      </c>
      <c r="B23" s="13"/>
      <c r="C23" s="14"/>
      <c r="D23" s="86">
        <v>5</v>
      </c>
      <c r="E23" s="87">
        <v>1095429</v>
      </c>
      <c r="F23" s="87">
        <v>142899</v>
      </c>
      <c r="G23" s="88">
        <f t="shared" si="0"/>
        <v>0.13045026195216669</v>
      </c>
      <c r="H23" s="15"/>
    </row>
    <row r="24" spans="1:8" ht="15.75" x14ac:dyDescent="0.25">
      <c r="A24" s="106" t="s">
        <v>19</v>
      </c>
      <c r="B24" s="13"/>
      <c r="C24" s="14"/>
      <c r="D24" s="86">
        <v>1</v>
      </c>
      <c r="E24" s="87">
        <v>158827</v>
      </c>
      <c r="F24" s="87">
        <v>43794</v>
      </c>
      <c r="G24" s="88">
        <f t="shared" si="0"/>
        <v>0.27573397470203431</v>
      </c>
      <c r="H24" s="15"/>
    </row>
    <row r="25" spans="1:8" ht="15.75" x14ac:dyDescent="0.25">
      <c r="A25" s="107" t="s">
        <v>20</v>
      </c>
      <c r="B25" s="13"/>
      <c r="C25" s="14"/>
      <c r="D25" s="86">
        <v>3</v>
      </c>
      <c r="E25" s="87">
        <v>515213</v>
      </c>
      <c r="F25" s="87">
        <v>81117</v>
      </c>
      <c r="G25" s="88">
        <f t="shared" si="0"/>
        <v>0.157443620405541</v>
      </c>
      <c r="H25" s="15"/>
    </row>
    <row r="26" spans="1:8" ht="15.75" x14ac:dyDescent="0.25">
      <c r="A26" s="107" t="s">
        <v>21</v>
      </c>
      <c r="B26" s="13"/>
      <c r="C26" s="14"/>
      <c r="D26" s="86"/>
      <c r="E26" s="87"/>
      <c r="F26" s="87"/>
      <c r="G26" s="88"/>
      <c r="H26" s="15"/>
    </row>
    <row r="27" spans="1:8" ht="15.75" x14ac:dyDescent="0.25">
      <c r="A27" s="83" t="s">
        <v>22</v>
      </c>
      <c r="B27" s="13"/>
      <c r="C27" s="14"/>
      <c r="D27" s="86"/>
      <c r="E27" s="87"/>
      <c r="F27" s="87"/>
      <c r="G27" s="88"/>
      <c r="H27" s="15"/>
    </row>
    <row r="28" spans="1:8" ht="15.75" x14ac:dyDescent="0.25">
      <c r="A28" s="83" t="s">
        <v>23</v>
      </c>
      <c r="B28" s="13"/>
      <c r="C28" s="14"/>
      <c r="D28" s="86"/>
      <c r="E28" s="87"/>
      <c r="F28" s="87"/>
      <c r="G28" s="88"/>
      <c r="H28" s="15"/>
    </row>
    <row r="29" spans="1:8" ht="15.75" x14ac:dyDescent="0.25">
      <c r="A29" s="83" t="s">
        <v>24</v>
      </c>
      <c r="B29" s="13"/>
      <c r="C29" s="14"/>
      <c r="D29" s="86">
        <v>1</v>
      </c>
      <c r="E29" s="89">
        <v>42980</v>
      </c>
      <c r="F29" s="89">
        <v>20365.5</v>
      </c>
      <c r="G29" s="88">
        <f>F29/E29</f>
        <v>0.4738366682177757</v>
      </c>
      <c r="H29" s="15"/>
    </row>
    <row r="30" spans="1:8" ht="15.75" x14ac:dyDescent="0.25">
      <c r="A30" s="83" t="s">
        <v>25</v>
      </c>
      <c r="B30" s="13"/>
      <c r="C30" s="14"/>
      <c r="D30" s="86">
        <v>1</v>
      </c>
      <c r="E30" s="89">
        <v>71631</v>
      </c>
      <c r="F30" s="87">
        <v>7702.5</v>
      </c>
      <c r="G30" s="88">
        <f>F30/E30</f>
        <v>0.10753025924529883</v>
      </c>
      <c r="H30" s="15"/>
    </row>
    <row r="31" spans="1:8" ht="15.75" x14ac:dyDescent="0.25">
      <c r="A31" s="83" t="s">
        <v>26</v>
      </c>
      <c r="B31" s="13"/>
      <c r="C31" s="14"/>
      <c r="D31" s="86">
        <v>16</v>
      </c>
      <c r="E31" s="89">
        <v>2126299</v>
      </c>
      <c r="F31" s="89">
        <v>373736.5</v>
      </c>
      <c r="G31" s="88">
        <f>F31/E31</f>
        <v>0.17576855371704544</v>
      </c>
      <c r="H31" s="15"/>
    </row>
    <row r="32" spans="1:8" ht="15.75" x14ac:dyDescent="0.25">
      <c r="A32" s="83" t="s">
        <v>132</v>
      </c>
      <c r="B32" s="13"/>
      <c r="C32" s="14"/>
      <c r="D32" s="86"/>
      <c r="E32" s="89"/>
      <c r="F32" s="89"/>
      <c r="G32" s="88"/>
      <c r="H32" s="15"/>
    </row>
    <row r="33" spans="1:8" ht="15.75" x14ac:dyDescent="0.25">
      <c r="A33" s="83" t="s">
        <v>109</v>
      </c>
      <c r="B33" s="13"/>
      <c r="C33" s="14"/>
      <c r="D33" s="86">
        <v>1</v>
      </c>
      <c r="E33" s="89">
        <v>155685</v>
      </c>
      <c r="F33" s="89">
        <v>59548</v>
      </c>
      <c r="G33" s="88">
        <f>F33/E33</f>
        <v>0.38249028487009024</v>
      </c>
      <c r="H33" s="15"/>
    </row>
    <row r="34" spans="1:8" ht="15.75" x14ac:dyDescent="0.25">
      <c r="A34" s="83" t="s">
        <v>27</v>
      </c>
      <c r="B34" s="13"/>
      <c r="C34" s="14"/>
      <c r="D34" s="86"/>
      <c r="E34" s="89"/>
      <c r="F34" s="89"/>
      <c r="G34" s="88"/>
      <c r="H34" s="15"/>
    </row>
    <row r="35" spans="1:8" x14ac:dyDescent="0.2">
      <c r="A35" s="16" t="s">
        <v>28</v>
      </c>
      <c r="B35" s="13"/>
      <c r="C35" s="14"/>
      <c r="D35" s="90"/>
      <c r="E35" s="91"/>
      <c r="F35" s="87"/>
      <c r="G35" s="92"/>
      <c r="H35" s="15"/>
    </row>
    <row r="36" spans="1:8" x14ac:dyDescent="0.2">
      <c r="A36" s="16" t="s">
        <v>29</v>
      </c>
      <c r="B36" s="13"/>
      <c r="C36" s="14"/>
      <c r="D36" s="90"/>
      <c r="E36" s="91"/>
      <c r="F36" s="89"/>
      <c r="G36" s="92"/>
      <c r="H36" s="15"/>
    </row>
    <row r="37" spans="1:8" x14ac:dyDescent="0.2">
      <c r="A37" s="16" t="s">
        <v>30</v>
      </c>
      <c r="B37" s="13"/>
      <c r="C37" s="14"/>
      <c r="D37" s="90"/>
      <c r="E37" s="91"/>
      <c r="F37" s="89"/>
      <c r="G37" s="92"/>
      <c r="H37" s="15"/>
    </row>
    <row r="38" spans="1:8" x14ac:dyDescent="0.2">
      <c r="A38" s="17"/>
      <c r="B38" s="18"/>
      <c r="C38" s="14"/>
      <c r="D38" s="90"/>
      <c r="E38" s="93"/>
      <c r="F38" s="93"/>
      <c r="G38" s="92"/>
      <c r="H38" s="15"/>
    </row>
    <row r="39" spans="1:8" ht="15.75" x14ac:dyDescent="0.25">
      <c r="A39" s="19" t="s">
        <v>31</v>
      </c>
      <c r="B39" s="20"/>
      <c r="C39" s="21"/>
      <c r="D39" s="94">
        <f>SUM(D9:D38)</f>
        <v>42</v>
      </c>
      <c r="E39" s="95">
        <f>SUM(E9:E38)</f>
        <v>10500879.25</v>
      </c>
      <c r="F39" s="95">
        <f>SUM(F9:F38)</f>
        <v>1907085.75</v>
      </c>
      <c r="G39" s="96">
        <f>F39/E39</f>
        <v>0.18161200644222245</v>
      </c>
      <c r="H39" s="15"/>
    </row>
    <row r="40" spans="1:8" ht="15.75" x14ac:dyDescent="0.25">
      <c r="A40" s="22"/>
      <c r="B40" s="22"/>
      <c r="C40" s="22"/>
      <c r="D40" s="97"/>
      <c r="E40" s="98"/>
      <c r="F40" s="99"/>
      <c r="G40" s="99"/>
      <c r="H40" s="2"/>
    </row>
    <row r="41" spans="1:8" ht="18" x14ac:dyDescent="0.25">
      <c r="A41" s="23" t="s">
        <v>32</v>
      </c>
      <c r="B41" s="24"/>
      <c r="C41" s="24"/>
      <c r="D41" s="25"/>
      <c r="E41" s="100"/>
      <c r="F41" s="101"/>
      <c r="G41" s="101"/>
      <c r="H41" s="2"/>
    </row>
    <row r="42" spans="1:8" ht="15.75" x14ac:dyDescent="0.25">
      <c r="A42" s="26"/>
      <c r="B42" s="26"/>
      <c r="C42" s="26"/>
      <c r="D42" s="102"/>
      <c r="E42" s="25" t="s">
        <v>33</v>
      </c>
      <c r="F42" s="25" t="s">
        <v>33</v>
      </c>
      <c r="G42" s="25" t="s">
        <v>5</v>
      </c>
      <c r="H42" s="2"/>
    </row>
    <row r="43" spans="1:8" ht="15.75" x14ac:dyDescent="0.25">
      <c r="A43" s="26"/>
      <c r="B43" s="26"/>
      <c r="C43" s="26"/>
      <c r="D43" s="102" t="s">
        <v>6</v>
      </c>
      <c r="E43" s="103" t="s">
        <v>34</v>
      </c>
      <c r="F43" s="101" t="s">
        <v>8</v>
      </c>
      <c r="G43" s="101" t="s">
        <v>35</v>
      </c>
      <c r="H43" s="2"/>
    </row>
    <row r="44" spans="1:8" ht="15.75" x14ac:dyDescent="0.25">
      <c r="A44" s="27" t="s">
        <v>36</v>
      </c>
      <c r="B44" s="28"/>
      <c r="C44" s="14"/>
      <c r="D44" s="86">
        <v>111</v>
      </c>
      <c r="E44" s="87">
        <v>12356755.75</v>
      </c>
      <c r="F44" s="87">
        <v>639209.91</v>
      </c>
      <c r="G44" s="88">
        <f t="shared" ref="G44:G50" si="1">1-(+F44/E44)</f>
        <v>0.94827040989298506</v>
      </c>
      <c r="H44" s="15"/>
    </row>
    <row r="45" spans="1:8" ht="15.75" x14ac:dyDescent="0.25">
      <c r="A45" s="27" t="s">
        <v>37</v>
      </c>
      <c r="B45" s="28"/>
      <c r="C45" s="14"/>
      <c r="D45" s="86">
        <v>5</v>
      </c>
      <c r="E45" s="87">
        <v>1964155.58</v>
      </c>
      <c r="F45" s="87">
        <v>184269.03</v>
      </c>
      <c r="G45" s="88">
        <f t="shared" si="1"/>
        <v>0.90618409667934752</v>
      </c>
      <c r="H45" s="15"/>
    </row>
    <row r="46" spans="1:8" ht="15.75" x14ac:dyDescent="0.25">
      <c r="A46" s="27" t="s">
        <v>38</v>
      </c>
      <c r="B46" s="28"/>
      <c r="C46" s="14"/>
      <c r="D46" s="86">
        <v>126</v>
      </c>
      <c r="E46" s="87">
        <v>7754060</v>
      </c>
      <c r="F46" s="87">
        <v>568175.59</v>
      </c>
      <c r="G46" s="88">
        <f t="shared" si="1"/>
        <v>0.92672540707706674</v>
      </c>
      <c r="H46" s="15"/>
    </row>
    <row r="47" spans="1:8" ht="15.75" x14ac:dyDescent="0.25">
      <c r="A47" s="27" t="s">
        <v>39</v>
      </c>
      <c r="B47" s="28"/>
      <c r="C47" s="14"/>
      <c r="D47" s="86">
        <v>10</v>
      </c>
      <c r="E47" s="87">
        <v>3117044</v>
      </c>
      <c r="F47" s="87">
        <v>159881.32999999999</v>
      </c>
      <c r="G47" s="88">
        <f t="shared" si="1"/>
        <v>0.94870738751201455</v>
      </c>
      <c r="H47" s="15"/>
    </row>
    <row r="48" spans="1:8" ht="15.75" x14ac:dyDescent="0.25">
      <c r="A48" s="27" t="s">
        <v>40</v>
      </c>
      <c r="B48" s="28"/>
      <c r="C48" s="14"/>
      <c r="D48" s="86">
        <v>159</v>
      </c>
      <c r="E48" s="87">
        <v>11459762.060000001</v>
      </c>
      <c r="F48" s="87">
        <v>987640.7</v>
      </c>
      <c r="G48" s="88">
        <f t="shared" si="1"/>
        <v>0.91381664865038226</v>
      </c>
      <c r="H48" s="15"/>
    </row>
    <row r="49" spans="1:8" ht="15.75" x14ac:dyDescent="0.25">
      <c r="A49" s="27" t="s">
        <v>41</v>
      </c>
      <c r="B49" s="28"/>
      <c r="C49" s="14"/>
      <c r="D49" s="86">
        <v>11</v>
      </c>
      <c r="E49" s="87">
        <v>1331083.19</v>
      </c>
      <c r="F49" s="87">
        <v>132470</v>
      </c>
      <c r="G49" s="88">
        <f t="shared" si="1"/>
        <v>0.90047954853971224</v>
      </c>
      <c r="H49" s="15"/>
    </row>
    <row r="50" spans="1:8" ht="15.75" x14ac:dyDescent="0.25">
      <c r="A50" s="27" t="s">
        <v>42</v>
      </c>
      <c r="B50" s="28"/>
      <c r="C50" s="14"/>
      <c r="D50" s="86">
        <v>16</v>
      </c>
      <c r="E50" s="87">
        <v>1221147.27</v>
      </c>
      <c r="F50" s="87">
        <v>37087.269999999997</v>
      </c>
      <c r="G50" s="88">
        <f t="shared" si="1"/>
        <v>0.96962915865176524</v>
      </c>
      <c r="H50" s="15"/>
    </row>
    <row r="51" spans="1:8" ht="15.75" x14ac:dyDescent="0.25">
      <c r="A51" s="27" t="s">
        <v>43</v>
      </c>
      <c r="B51" s="28"/>
      <c r="C51" s="14"/>
      <c r="D51" s="86"/>
      <c r="E51" s="87"/>
      <c r="F51" s="87"/>
      <c r="G51" s="88"/>
      <c r="H51" s="15"/>
    </row>
    <row r="52" spans="1:8" ht="15.75" x14ac:dyDescent="0.25">
      <c r="A52" s="27" t="s">
        <v>44</v>
      </c>
      <c r="B52" s="28"/>
      <c r="C52" s="14"/>
      <c r="D52" s="86">
        <v>1</v>
      </c>
      <c r="E52" s="87">
        <v>51925</v>
      </c>
      <c r="F52" s="87">
        <v>12675</v>
      </c>
      <c r="G52" s="88">
        <f>1-(+F52/E52)</f>
        <v>0.7558979297063072</v>
      </c>
      <c r="H52" s="15"/>
    </row>
    <row r="53" spans="1:8" ht="15.75" x14ac:dyDescent="0.25">
      <c r="A53" s="29" t="s">
        <v>65</v>
      </c>
      <c r="B53" s="30"/>
      <c r="C53" s="14"/>
      <c r="D53" s="86">
        <v>892</v>
      </c>
      <c r="E53" s="87">
        <v>81534208.019999996</v>
      </c>
      <c r="F53" s="87">
        <v>9186802.6699999999</v>
      </c>
      <c r="G53" s="88">
        <f>1-(+F53/E53)</f>
        <v>0.88732578762834713</v>
      </c>
      <c r="H53" s="15"/>
    </row>
    <row r="54" spans="1:8" ht="15.75" x14ac:dyDescent="0.25">
      <c r="A54" s="29" t="s">
        <v>66</v>
      </c>
      <c r="B54" s="30"/>
      <c r="C54" s="14"/>
      <c r="D54" s="86"/>
      <c r="E54" s="87"/>
      <c r="F54" s="87"/>
      <c r="G54" s="88"/>
      <c r="H54" s="15"/>
    </row>
    <row r="55" spans="1:8" x14ac:dyDescent="0.2">
      <c r="A55" s="31" t="s">
        <v>45</v>
      </c>
      <c r="B55" s="30"/>
      <c r="C55" s="14"/>
      <c r="D55" s="90"/>
      <c r="E55" s="93"/>
      <c r="F55" s="87"/>
      <c r="G55" s="92"/>
      <c r="H55" s="15"/>
    </row>
    <row r="56" spans="1:8" x14ac:dyDescent="0.2">
      <c r="A56" s="16" t="s">
        <v>46</v>
      </c>
      <c r="B56" s="28"/>
      <c r="C56" s="14"/>
      <c r="D56" s="90"/>
      <c r="E56" s="93"/>
      <c r="F56" s="87"/>
      <c r="G56" s="92"/>
      <c r="H56" s="15"/>
    </row>
    <row r="57" spans="1:8" x14ac:dyDescent="0.2">
      <c r="A57" s="16" t="s">
        <v>47</v>
      </c>
      <c r="B57" s="28"/>
      <c r="C57" s="14"/>
      <c r="D57" s="90"/>
      <c r="E57" s="91"/>
      <c r="F57" s="89"/>
      <c r="G57" s="92"/>
      <c r="H57" s="15"/>
    </row>
    <row r="58" spans="1:8" x14ac:dyDescent="0.2">
      <c r="A58" s="16" t="s">
        <v>30</v>
      </c>
      <c r="B58" s="28"/>
      <c r="C58" s="14"/>
      <c r="D58" s="90"/>
      <c r="E58" s="91"/>
      <c r="F58" s="89"/>
      <c r="G58" s="92"/>
      <c r="H58" s="15"/>
    </row>
    <row r="59" spans="1:8" ht="15.75" x14ac:dyDescent="0.25">
      <c r="A59" s="32"/>
      <c r="B59" s="18"/>
      <c r="C59" s="14"/>
      <c r="D59" s="90"/>
      <c r="E59" s="93"/>
      <c r="F59" s="93"/>
      <c r="G59" s="92"/>
      <c r="H59" s="15"/>
    </row>
    <row r="60" spans="1:8" ht="15.75" x14ac:dyDescent="0.25">
      <c r="A60" s="20" t="s">
        <v>48</v>
      </c>
      <c r="B60" s="20"/>
      <c r="C60" s="21"/>
      <c r="D60" s="94">
        <f>SUM(D44:D56)</f>
        <v>1331</v>
      </c>
      <c r="E60" s="95">
        <f>SUM(E44:E59)</f>
        <v>120790140.87</v>
      </c>
      <c r="F60" s="95">
        <f>SUM(F44:F59)</f>
        <v>11908211.5</v>
      </c>
      <c r="G60" s="96">
        <f>1-(+F60/E60)</f>
        <v>0.90141404410798587</v>
      </c>
      <c r="H60" s="15"/>
    </row>
    <row r="61" spans="1:8" x14ac:dyDescent="0.2">
      <c r="A61" s="33"/>
      <c r="B61" s="33"/>
      <c r="C61" s="33"/>
      <c r="D61" s="104"/>
      <c r="E61" s="105"/>
      <c r="F61" s="34"/>
      <c r="G61" s="34"/>
      <c r="H61" s="2"/>
    </row>
    <row r="62" spans="1:8" ht="18" x14ac:dyDescent="0.25">
      <c r="A62" s="35" t="s">
        <v>49</v>
      </c>
      <c r="B62" s="36"/>
      <c r="C62" s="36"/>
      <c r="D62" s="36"/>
      <c r="E62" s="36"/>
      <c r="F62" s="37">
        <f>F60+F39</f>
        <v>13815297.25</v>
      </c>
      <c r="G62" s="36"/>
      <c r="H62" s="2"/>
    </row>
    <row r="63" spans="1:8" ht="18" x14ac:dyDescent="0.25">
      <c r="A63" s="38"/>
      <c r="B63" s="39"/>
      <c r="C63" s="39"/>
      <c r="D63" s="39"/>
      <c r="E63" s="39"/>
      <c r="F63" s="37"/>
      <c r="G63" s="39"/>
      <c r="H63" s="2"/>
    </row>
    <row r="64" spans="1:8" ht="15.75" x14ac:dyDescent="0.25">
      <c r="A64" s="4" t="s">
        <v>50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53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FEBRUARY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6" t="s">
        <v>10</v>
      </c>
      <c r="B9" s="13"/>
      <c r="C9" s="14"/>
      <c r="D9" s="86"/>
      <c r="E9" s="87"/>
      <c r="F9" s="87"/>
      <c r="G9" s="117"/>
      <c r="H9" s="15"/>
    </row>
    <row r="10" spans="1:8" ht="15.75" x14ac:dyDescent="0.25">
      <c r="A10" s="106" t="s">
        <v>11</v>
      </c>
      <c r="B10" s="13"/>
      <c r="C10" s="14"/>
      <c r="D10" s="86">
        <v>3</v>
      </c>
      <c r="E10" s="87">
        <v>1532013</v>
      </c>
      <c r="F10" s="87">
        <v>51312</v>
      </c>
      <c r="G10" s="117">
        <f>F10/E10</f>
        <v>3.3493188373727896E-2</v>
      </c>
      <c r="H10" s="15"/>
    </row>
    <row r="11" spans="1:8" ht="15.75" x14ac:dyDescent="0.25">
      <c r="A11" s="106" t="s">
        <v>135</v>
      </c>
      <c r="B11" s="13"/>
      <c r="C11" s="14"/>
      <c r="D11" s="86"/>
      <c r="E11" s="87"/>
      <c r="F11" s="87"/>
      <c r="G11" s="117"/>
      <c r="H11" s="15"/>
    </row>
    <row r="12" spans="1:8" ht="15.75" x14ac:dyDescent="0.25">
      <c r="A12" s="106" t="s">
        <v>25</v>
      </c>
      <c r="B12" s="13"/>
      <c r="C12" s="14"/>
      <c r="D12" s="86">
        <v>1</v>
      </c>
      <c r="E12" s="87">
        <v>73390</v>
      </c>
      <c r="F12" s="87">
        <v>10652</v>
      </c>
      <c r="G12" s="117">
        <f>F12/E12</f>
        <v>0.14514238997138576</v>
      </c>
      <c r="H12" s="15"/>
    </row>
    <row r="13" spans="1:8" ht="15.75" x14ac:dyDescent="0.25">
      <c r="A13" s="106" t="s">
        <v>81</v>
      </c>
      <c r="B13" s="13"/>
      <c r="C13" s="14"/>
      <c r="D13" s="86"/>
      <c r="E13" s="87"/>
      <c r="F13" s="87"/>
      <c r="G13" s="117"/>
      <c r="H13" s="15"/>
    </row>
    <row r="14" spans="1:8" ht="15.75" x14ac:dyDescent="0.25">
      <c r="A14" s="106" t="s">
        <v>118</v>
      </c>
      <c r="B14" s="13"/>
      <c r="C14" s="14"/>
      <c r="D14" s="86"/>
      <c r="E14" s="87"/>
      <c r="F14" s="87"/>
      <c r="G14" s="117"/>
      <c r="H14" s="15"/>
    </row>
    <row r="15" spans="1:8" ht="15.75" x14ac:dyDescent="0.25">
      <c r="A15" s="106" t="s">
        <v>120</v>
      </c>
      <c r="B15" s="13"/>
      <c r="C15" s="14"/>
      <c r="D15" s="86">
        <v>15</v>
      </c>
      <c r="E15" s="87">
        <v>2945072</v>
      </c>
      <c r="F15" s="87">
        <v>733625.5</v>
      </c>
      <c r="G15" s="117">
        <f>F15/E15</f>
        <v>0.2491027384050373</v>
      </c>
      <c r="H15" s="15"/>
    </row>
    <row r="16" spans="1:8" ht="15.75" x14ac:dyDescent="0.25">
      <c r="A16" s="106" t="s">
        <v>115</v>
      </c>
      <c r="B16" s="13"/>
      <c r="C16" s="14"/>
      <c r="D16" s="86"/>
      <c r="E16" s="87"/>
      <c r="F16" s="87"/>
      <c r="G16" s="117"/>
      <c r="H16" s="15"/>
    </row>
    <row r="17" spans="1:8" ht="15.75" x14ac:dyDescent="0.25">
      <c r="A17" s="106" t="s">
        <v>87</v>
      </c>
      <c r="B17" s="13"/>
      <c r="C17" s="14"/>
      <c r="D17" s="86">
        <v>1</v>
      </c>
      <c r="E17" s="87">
        <v>582241</v>
      </c>
      <c r="F17" s="87">
        <v>131925</v>
      </c>
      <c r="G17" s="117">
        <f>F17/E17</f>
        <v>0.22658143277440099</v>
      </c>
      <c r="H17" s="15"/>
    </row>
    <row r="18" spans="1:8" ht="15.75" x14ac:dyDescent="0.25">
      <c r="A18" s="83" t="s">
        <v>126</v>
      </c>
      <c r="B18" s="13"/>
      <c r="C18" s="14"/>
      <c r="D18" s="86"/>
      <c r="E18" s="87"/>
      <c r="F18" s="87"/>
      <c r="G18" s="117"/>
      <c r="H18" s="15"/>
    </row>
    <row r="19" spans="1:8" ht="15.75" x14ac:dyDescent="0.25">
      <c r="A19" s="106" t="s">
        <v>15</v>
      </c>
      <c r="B19" s="13"/>
      <c r="C19" s="14"/>
      <c r="D19" s="86">
        <v>3</v>
      </c>
      <c r="E19" s="87">
        <v>1235808</v>
      </c>
      <c r="F19" s="87">
        <v>456411</v>
      </c>
      <c r="G19" s="117">
        <f>F19/E19</f>
        <v>0.36932193350423365</v>
      </c>
      <c r="H19" s="15"/>
    </row>
    <row r="20" spans="1:8" ht="15.75" x14ac:dyDescent="0.25">
      <c r="A20" s="106" t="s">
        <v>63</v>
      </c>
      <c r="B20" s="13"/>
      <c r="C20" s="14"/>
      <c r="D20" s="86"/>
      <c r="E20" s="87"/>
      <c r="F20" s="87"/>
      <c r="G20" s="117"/>
      <c r="H20" s="15"/>
    </row>
    <row r="21" spans="1:8" ht="15.75" x14ac:dyDescent="0.25">
      <c r="A21" s="106" t="s">
        <v>109</v>
      </c>
      <c r="B21" s="13"/>
      <c r="C21" s="14"/>
      <c r="D21" s="86">
        <v>1</v>
      </c>
      <c r="E21" s="87">
        <v>109290</v>
      </c>
      <c r="F21" s="87">
        <v>15449</v>
      </c>
      <c r="G21" s="117">
        <f>F21/E21</f>
        <v>0.14135785524750663</v>
      </c>
      <c r="H21" s="15"/>
    </row>
    <row r="22" spans="1:8" ht="15.75" x14ac:dyDescent="0.25">
      <c r="A22" s="106" t="s">
        <v>138</v>
      </c>
      <c r="B22" s="13"/>
      <c r="C22" s="14"/>
      <c r="D22" s="86"/>
      <c r="E22" s="87"/>
      <c r="F22" s="87"/>
      <c r="G22" s="117"/>
      <c r="H22" s="15"/>
    </row>
    <row r="23" spans="1:8" ht="15.75" x14ac:dyDescent="0.25">
      <c r="A23" s="106" t="s">
        <v>128</v>
      </c>
      <c r="B23" s="13"/>
      <c r="C23" s="14"/>
      <c r="D23" s="86"/>
      <c r="E23" s="87"/>
      <c r="F23" s="87"/>
      <c r="G23" s="117"/>
      <c r="H23" s="15"/>
    </row>
    <row r="24" spans="1:8" ht="15.75" x14ac:dyDescent="0.25">
      <c r="A24" s="106" t="s">
        <v>18</v>
      </c>
      <c r="B24" s="13"/>
      <c r="C24" s="14"/>
      <c r="D24" s="86"/>
      <c r="E24" s="87"/>
      <c r="F24" s="87"/>
      <c r="G24" s="117"/>
      <c r="H24" s="15"/>
    </row>
    <row r="25" spans="1:8" ht="15.75" x14ac:dyDescent="0.25">
      <c r="A25" s="107" t="s">
        <v>20</v>
      </c>
      <c r="B25" s="13"/>
      <c r="C25" s="14"/>
      <c r="D25" s="86">
        <v>4</v>
      </c>
      <c r="E25" s="87">
        <v>1017833</v>
      </c>
      <c r="F25" s="87">
        <v>219967</v>
      </c>
      <c r="G25" s="117">
        <f>F25/E25</f>
        <v>0.21611305587458846</v>
      </c>
      <c r="H25" s="15"/>
    </row>
    <row r="26" spans="1:8" ht="15.75" x14ac:dyDescent="0.25">
      <c r="A26" s="107" t="s">
        <v>21</v>
      </c>
      <c r="B26" s="13"/>
      <c r="C26" s="14"/>
      <c r="D26" s="86">
        <v>10</v>
      </c>
      <c r="E26" s="87">
        <v>110970</v>
      </c>
      <c r="F26" s="87">
        <v>110970</v>
      </c>
      <c r="G26" s="117">
        <f>F26/E26</f>
        <v>1</v>
      </c>
      <c r="H26" s="15"/>
    </row>
    <row r="27" spans="1:8" ht="15.75" x14ac:dyDescent="0.25">
      <c r="A27" s="83" t="s">
        <v>22</v>
      </c>
      <c r="B27" s="13"/>
      <c r="C27" s="14"/>
      <c r="D27" s="86"/>
      <c r="E27" s="87"/>
      <c r="F27" s="87"/>
      <c r="G27" s="117"/>
      <c r="H27" s="15"/>
    </row>
    <row r="28" spans="1:8" ht="15.75" x14ac:dyDescent="0.25">
      <c r="A28" s="83" t="s">
        <v>23</v>
      </c>
      <c r="B28" s="13"/>
      <c r="C28" s="14"/>
      <c r="D28" s="86"/>
      <c r="E28" s="87">
        <v>27139</v>
      </c>
      <c r="F28" s="87">
        <v>22789</v>
      </c>
      <c r="G28" s="117">
        <f t="shared" ref="G28:G34" si="0">F28/E28</f>
        <v>0.8397140646302369</v>
      </c>
      <c r="H28" s="15"/>
    </row>
    <row r="29" spans="1:8" ht="15.75" x14ac:dyDescent="0.25">
      <c r="A29" s="83" t="s">
        <v>24</v>
      </c>
      <c r="B29" s="13"/>
      <c r="C29" s="14"/>
      <c r="D29" s="86">
        <v>1</v>
      </c>
      <c r="E29" s="87">
        <v>119304</v>
      </c>
      <c r="F29" s="87">
        <v>34757</v>
      </c>
      <c r="G29" s="117">
        <f t="shared" si="0"/>
        <v>0.29133138872124992</v>
      </c>
      <c r="H29" s="15"/>
    </row>
    <row r="30" spans="1:8" ht="15.75" x14ac:dyDescent="0.25">
      <c r="A30" s="83" t="s">
        <v>73</v>
      </c>
      <c r="B30" s="13"/>
      <c r="C30" s="14"/>
      <c r="D30" s="86">
        <v>1</v>
      </c>
      <c r="E30" s="87">
        <v>66328</v>
      </c>
      <c r="F30" s="87">
        <v>23344</v>
      </c>
      <c r="G30" s="117">
        <f t="shared" si="0"/>
        <v>0.3519478953081655</v>
      </c>
      <c r="H30" s="15"/>
    </row>
    <row r="31" spans="1:8" ht="15.75" x14ac:dyDescent="0.25">
      <c r="A31" s="83" t="s">
        <v>88</v>
      </c>
      <c r="B31" s="13"/>
      <c r="C31" s="14"/>
      <c r="D31" s="86">
        <v>1</v>
      </c>
      <c r="E31" s="87">
        <v>143387</v>
      </c>
      <c r="F31" s="87">
        <v>40319.5</v>
      </c>
      <c r="G31" s="117">
        <f t="shared" si="0"/>
        <v>0.2811935531115094</v>
      </c>
      <c r="H31" s="15"/>
    </row>
    <row r="32" spans="1:8" ht="15.75" x14ac:dyDescent="0.25">
      <c r="A32" s="83" t="s">
        <v>122</v>
      </c>
      <c r="B32" s="13"/>
      <c r="C32" s="14"/>
      <c r="D32" s="86">
        <v>1</v>
      </c>
      <c r="E32" s="87">
        <v>125781</v>
      </c>
      <c r="F32" s="87">
        <v>34721</v>
      </c>
      <c r="G32" s="117">
        <f t="shared" si="0"/>
        <v>0.27604328157670871</v>
      </c>
      <c r="H32" s="15"/>
    </row>
    <row r="33" spans="1:8" ht="15.75" x14ac:dyDescent="0.25">
      <c r="A33" s="83" t="s">
        <v>27</v>
      </c>
      <c r="B33" s="13"/>
      <c r="C33" s="14"/>
      <c r="D33" s="86">
        <v>1</v>
      </c>
      <c r="E33" s="87">
        <v>333756</v>
      </c>
      <c r="F33" s="87">
        <v>63149.27</v>
      </c>
      <c r="G33" s="117">
        <f t="shared" si="0"/>
        <v>0.18920789438991359</v>
      </c>
      <c r="H33" s="15"/>
    </row>
    <row r="34" spans="1:8" ht="15.75" x14ac:dyDescent="0.25">
      <c r="A34" s="83" t="s">
        <v>85</v>
      </c>
      <c r="B34" s="13"/>
      <c r="C34" s="14"/>
      <c r="D34" s="86">
        <v>3</v>
      </c>
      <c r="E34" s="87">
        <v>1641472</v>
      </c>
      <c r="F34" s="87">
        <v>425865</v>
      </c>
      <c r="G34" s="117">
        <f t="shared" si="0"/>
        <v>0.25944091644572675</v>
      </c>
      <c r="H34" s="15"/>
    </row>
    <row r="35" spans="1:8" x14ac:dyDescent="0.2">
      <c r="A35" s="16" t="s">
        <v>28</v>
      </c>
      <c r="B35" s="13"/>
      <c r="C35" s="14"/>
      <c r="D35" s="90"/>
      <c r="E35" s="108">
        <v>21320</v>
      </c>
      <c r="F35" s="87">
        <v>4264</v>
      </c>
      <c r="G35" s="118"/>
      <c r="H35" s="15"/>
    </row>
    <row r="36" spans="1:8" x14ac:dyDescent="0.2">
      <c r="A36" s="16" t="s">
        <v>47</v>
      </c>
      <c r="B36" s="13"/>
      <c r="C36" s="14"/>
      <c r="D36" s="90"/>
      <c r="E36" s="108"/>
      <c r="F36" s="87"/>
      <c r="G36" s="118"/>
      <c r="H36" s="15"/>
    </row>
    <row r="37" spans="1:8" x14ac:dyDescent="0.2">
      <c r="A37" s="16" t="s">
        <v>30</v>
      </c>
      <c r="B37" s="13"/>
      <c r="C37" s="14"/>
      <c r="D37" s="90"/>
      <c r="E37" s="108"/>
      <c r="F37" s="87"/>
      <c r="G37" s="118"/>
      <c r="H37" s="15"/>
    </row>
    <row r="38" spans="1:8" x14ac:dyDescent="0.2">
      <c r="A38" s="17"/>
      <c r="B38" s="18"/>
      <c r="C38" s="14"/>
      <c r="D38" s="90"/>
      <c r="E38" s="109"/>
      <c r="F38" s="109"/>
      <c r="G38" s="118"/>
      <c r="H38" s="15"/>
    </row>
    <row r="39" spans="1:8" ht="15.75" x14ac:dyDescent="0.25">
      <c r="A39" s="19" t="s">
        <v>31</v>
      </c>
      <c r="B39" s="20"/>
      <c r="C39" s="21"/>
      <c r="D39" s="94">
        <f>SUM(D9:D38)</f>
        <v>46</v>
      </c>
      <c r="E39" s="95">
        <f>SUM(E9:E38)</f>
        <v>10085104</v>
      </c>
      <c r="F39" s="95">
        <f>SUM(F9:F38)</f>
        <v>2379520.27</v>
      </c>
      <c r="G39" s="119">
        <f>F39/E39</f>
        <v>0.23594404876737018</v>
      </c>
      <c r="H39" s="15"/>
    </row>
    <row r="40" spans="1:8" ht="15.75" x14ac:dyDescent="0.25">
      <c r="A40" s="22"/>
      <c r="B40" s="22"/>
      <c r="C40" s="22"/>
      <c r="D40" s="97"/>
      <c r="E40" s="98"/>
      <c r="F40" s="99"/>
      <c r="G40" s="99"/>
      <c r="H40" s="2"/>
    </row>
    <row r="41" spans="1:8" ht="18" x14ac:dyDescent="0.25">
      <c r="A41" s="23" t="s">
        <v>32</v>
      </c>
      <c r="B41" s="24"/>
      <c r="C41" s="24"/>
      <c r="D41" s="25"/>
      <c r="E41" s="100"/>
      <c r="F41" s="101"/>
      <c r="G41" s="120"/>
      <c r="H41" s="2"/>
    </row>
    <row r="42" spans="1:8" ht="15.75" x14ac:dyDescent="0.25">
      <c r="A42" s="26"/>
      <c r="B42" s="26"/>
      <c r="C42" s="26"/>
      <c r="D42" s="102"/>
      <c r="E42" s="25" t="s">
        <v>33</v>
      </c>
      <c r="F42" s="25" t="s">
        <v>33</v>
      </c>
      <c r="G42" s="121" t="s">
        <v>5</v>
      </c>
      <c r="H42" s="2"/>
    </row>
    <row r="43" spans="1:8" ht="15.75" x14ac:dyDescent="0.25">
      <c r="A43" s="26"/>
      <c r="B43" s="26"/>
      <c r="C43" s="26"/>
      <c r="D43" s="102" t="s">
        <v>6</v>
      </c>
      <c r="E43" s="103" t="s">
        <v>34</v>
      </c>
      <c r="F43" s="101" t="s">
        <v>8</v>
      </c>
      <c r="G43" s="122" t="s">
        <v>35</v>
      </c>
      <c r="H43" s="2"/>
    </row>
    <row r="44" spans="1:8" ht="15.75" x14ac:dyDescent="0.25">
      <c r="A44" s="27" t="s">
        <v>36</v>
      </c>
      <c r="B44" s="28"/>
      <c r="C44" s="14"/>
      <c r="D44" s="86">
        <v>55</v>
      </c>
      <c r="E44" s="124">
        <v>7528809.4500000002</v>
      </c>
      <c r="F44" s="87">
        <v>552323.06000000006</v>
      </c>
      <c r="G44" s="117">
        <f>1-(+F44/E44)</f>
        <v>0.9266387250642929</v>
      </c>
      <c r="H44" s="15"/>
    </row>
    <row r="45" spans="1:8" ht="15.75" x14ac:dyDescent="0.25">
      <c r="A45" s="27" t="s">
        <v>37</v>
      </c>
      <c r="B45" s="28"/>
      <c r="C45" s="14"/>
      <c r="D45" s="86">
        <v>5</v>
      </c>
      <c r="E45" s="124">
        <v>1588953.84</v>
      </c>
      <c r="F45" s="87">
        <v>59635.5</v>
      </c>
      <c r="G45" s="117">
        <f>1-(+F45/E45)</f>
        <v>0.96246870204863844</v>
      </c>
      <c r="H45" s="15"/>
    </row>
    <row r="46" spans="1:8" ht="15.75" x14ac:dyDescent="0.25">
      <c r="A46" s="27" t="s">
        <v>38</v>
      </c>
      <c r="B46" s="28"/>
      <c r="C46" s="14"/>
      <c r="D46" s="86">
        <v>119</v>
      </c>
      <c r="E46" s="124">
        <v>6769661.5</v>
      </c>
      <c r="F46" s="87">
        <v>394773.46</v>
      </c>
      <c r="G46" s="117">
        <f>1-(+F46/E46)</f>
        <v>0.94168490403840721</v>
      </c>
      <c r="H46" s="15"/>
    </row>
    <row r="47" spans="1:8" ht="15.75" x14ac:dyDescent="0.25">
      <c r="A47" s="27" t="s">
        <v>39</v>
      </c>
      <c r="B47" s="28"/>
      <c r="C47" s="14"/>
      <c r="D47" s="86">
        <v>6</v>
      </c>
      <c r="E47" s="124">
        <v>3438683.5</v>
      </c>
      <c r="F47" s="87">
        <v>141749.5</v>
      </c>
      <c r="G47" s="117">
        <f>1-(+F47/E47)</f>
        <v>0.95877797418692357</v>
      </c>
      <c r="H47" s="15"/>
    </row>
    <row r="48" spans="1:8" ht="15.75" x14ac:dyDescent="0.25">
      <c r="A48" s="27" t="s">
        <v>40</v>
      </c>
      <c r="B48" s="28"/>
      <c r="C48" s="14"/>
      <c r="D48" s="86">
        <v>95</v>
      </c>
      <c r="E48" s="124">
        <v>15338649.689999999</v>
      </c>
      <c r="F48" s="87">
        <v>1107478.94</v>
      </c>
      <c r="G48" s="117">
        <f t="shared" ref="G48:G54" si="1">1-(+F48/E48)</f>
        <v>0.92779814635691049</v>
      </c>
      <c r="H48" s="15"/>
    </row>
    <row r="49" spans="1:8" ht="15.75" x14ac:dyDescent="0.25">
      <c r="A49" s="27" t="s">
        <v>41</v>
      </c>
      <c r="B49" s="28"/>
      <c r="C49" s="14"/>
      <c r="D49" s="86">
        <v>6</v>
      </c>
      <c r="E49" s="124">
        <v>2901329</v>
      </c>
      <c r="F49" s="87">
        <v>181853</v>
      </c>
      <c r="G49" s="117">
        <f t="shared" si="1"/>
        <v>0.93732079333298635</v>
      </c>
      <c r="H49" s="15"/>
    </row>
    <row r="50" spans="1:8" ht="15.75" x14ac:dyDescent="0.25">
      <c r="A50" s="27" t="s">
        <v>42</v>
      </c>
      <c r="B50" s="28"/>
      <c r="C50" s="14"/>
      <c r="D50" s="86">
        <v>17</v>
      </c>
      <c r="E50" s="124">
        <v>1185905</v>
      </c>
      <c r="F50" s="87">
        <v>68414</v>
      </c>
      <c r="G50" s="117">
        <f t="shared" si="1"/>
        <v>0.94231072472078281</v>
      </c>
      <c r="H50" s="15"/>
    </row>
    <row r="51" spans="1:8" ht="15.75" x14ac:dyDescent="0.25">
      <c r="A51" s="27" t="s">
        <v>43</v>
      </c>
      <c r="B51" s="28"/>
      <c r="C51" s="14"/>
      <c r="D51" s="86"/>
      <c r="E51" s="124"/>
      <c r="F51" s="87"/>
      <c r="G51" s="117"/>
      <c r="H51" s="15"/>
    </row>
    <row r="52" spans="1:8" ht="15.75" x14ac:dyDescent="0.25">
      <c r="A52" s="54" t="s">
        <v>44</v>
      </c>
      <c r="B52" s="28"/>
      <c r="C52" s="14"/>
      <c r="D52" s="86">
        <v>4</v>
      </c>
      <c r="E52" s="124">
        <v>339400</v>
      </c>
      <c r="F52" s="87">
        <v>34400</v>
      </c>
      <c r="G52" s="117">
        <f t="shared" si="1"/>
        <v>0.89864466705951673</v>
      </c>
      <c r="H52" s="15"/>
    </row>
    <row r="53" spans="1:8" ht="15.75" x14ac:dyDescent="0.25">
      <c r="A53" s="55" t="s">
        <v>64</v>
      </c>
      <c r="B53" s="28"/>
      <c r="C53" s="14"/>
      <c r="D53" s="86"/>
      <c r="E53" s="124"/>
      <c r="F53" s="87"/>
      <c r="G53" s="117"/>
      <c r="H53" s="15"/>
    </row>
    <row r="54" spans="1:8" ht="15.75" x14ac:dyDescent="0.25">
      <c r="A54" s="27" t="s">
        <v>110</v>
      </c>
      <c r="B54" s="28"/>
      <c r="C54" s="14"/>
      <c r="D54" s="86">
        <v>1037</v>
      </c>
      <c r="E54" s="124">
        <v>77845707.920000002</v>
      </c>
      <c r="F54" s="87">
        <v>9203471.3699999992</v>
      </c>
      <c r="G54" s="117">
        <f t="shared" si="1"/>
        <v>0.88177291188027773</v>
      </c>
      <c r="H54" s="15"/>
    </row>
    <row r="55" spans="1:8" ht="15.75" x14ac:dyDescent="0.25">
      <c r="A55" s="84" t="s">
        <v>111</v>
      </c>
      <c r="B55" s="30"/>
      <c r="C55" s="14"/>
      <c r="D55" s="86"/>
      <c r="E55" s="87"/>
      <c r="F55" s="87"/>
      <c r="G55" s="117"/>
      <c r="H55" s="15"/>
    </row>
    <row r="56" spans="1:8" ht="15.75" x14ac:dyDescent="0.25">
      <c r="A56" s="56"/>
      <c r="B56" s="30"/>
      <c r="C56" s="14"/>
      <c r="D56" s="86"/>
      <c r="E56" s="87"/>
      <c r="F56" s="87"/>
      <c r="G56" s="117"/>
      <c r="H56" s="15"/>
    </row>
    <row r="57" spans="1:8" x14ac:dyDescent="0.2">
      <c r="A57" s="16" t="s">
        <v>45</v>
      </c>
      <c r="B57" s="30"/>
      <c r="C57" s="14"/>
      <c r="D57" s="90"/>
      <c r="E57" s="109"/>
      <c r="F57" s="87"/>
      <c r="G57" s="118"/>
      <c r="H57" s="15"/>
    </row>
    <row r="58" spans="1:8" x14ac:dyDescent="0.2">
      <c r="A58" s="16" t="s">
        <v>46</v>
      </c>
      <c r="B58" s="28"/>
      <c r="C58" s="14"/>
      <c r="D58" s="90"/>
      <c r="E58" s="109"/>
      <c r="F58" s="87"/>
      <c r="G58" s="118"/>
      <c r="H58" s="15"/>
    </row>
    <row r="59" spans="1:8" x14ac:dyDescent="0.2">
      <c r="A59" s="16" t="s">
        <v>47</v>
      </c>
      <c r="B59" s="28"/>
      <c r="C59" s="14"/>
      <c r="D59" s="90"/>
      <c r="E59" s="108"/>
      <c r="F59" s="87"/>
      <c r="G59" s="118"/>
      <c r="H59" s="15"/>
    </row>
    <row r="60" spans="1:8" x14ac:dyDescent="0.2">
      <c r="A60" s="16" t="s">
        <v>30</v>
      </c>
      <c r="B60" s="28"/>
      <c r="C60" s="14"/>
      <c r="D60" s="90"/>
      <c r="E60" s="108"/>
      <c r="F60" s="87"/>
      <c r="G60" s="118"/>
      <c r="H60" s="15"/>
    </row>
    <row r="61" spans="1:8" ht="15.75" x14ac:dyDescent="0.25">
      <c r="A61" s="32"/>
      <c r="B61" s="18"/>
      <c r="C61" s="14"/>
      <c r="D61" s="90"/>
      <c r="E61" s="93"/>
      <c r="F61" s="93"/>
      <c r="G61" s="118"/>
      <c r="H61" s="2"/>
    </row>
    <row r="62" spans="1:8" ht="15.75" x14ac:dyDescent="0.25">
      <c r="A62" s="20" t="s">
        <v>48</v>
      </c>
      <c r="B62" s="20"/>
      <c r="C62" s="21"/>
      <c r="D62" s="94">
        <f>SUM(D44:D58)</f>
        <v>1344</v>
      </c>
      <c r="E62" s="95">
        <f>SUM(E44:E61)</f>
        <v>116937099.90000001</v>
      </c>
      <c r="F62" s="95">
        <f>SUM(F44:F61)</f>
        <v>11744098.829999998</v>
      </c>
      <c r="G62" s="123">
        <f>1-(+F62/E62)</f>
        <v>0.89956909449573241</v>
      </c>
      <c r="H62" s="2"/>
    </row>
    <row r="63" spans="1:8" x14ac:dyDescent="0.2">
      <c r="A63" s="33"/>
      <c r="B63" s="33"/>
      <c r="C63" s="33"/>
      <c r="D63" s="104"/>
      <c r="E63" s="105"/>
      <c r="F63" s="34"/>
      <c r="G63" s="34"/>
      <c r="H63" s="2"/>
    </row>
    <row r="64" spans="1:8" ht="18" x14ac:dyDescent="0.25">
      <c r="A64" s="35" t="s">
        <v>49</v>
      </c>
      <c r="B64" s="36"/>
      <c r="C64" s="36"/>
      <c r="D64" s="36"/>
      <c r="E64" s="36"/>
      <c r="F64" s="37">
        <f>F62+F39</f>
        <v>14123619.099999998</v>
      </c>
      <c r="G64" s="36"/>
      <c r="H64" s="2"/>
    </row>
    <row r="65" spans="1:8" ht="18" x14ac:dyDescent="0.25">
      <c r="A65" s="35"/>
      <c r="B65" s="36"/>
      <c r="C65" s="36"/>
      <c r="D65" s="36"/>
      <c r="E65" s="36"/>
      <c r="F65" s="37"/>
      <c r="G65" s="36"/>
      <c r="H65" s="2"/>
    </row>
    <row r="66" spans="1:8" ht="15.75" x14ac:dyDescent="0.25">
      <c r="A66" s="4" t="s">
        <v>51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52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53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8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FEBRUARY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90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6" t="s">
        <v>10</v>
      </c>
      <c r="B9" s="13"/>
      <c r="C9" s="14"/>
      <c r="D9" s="86"/>
      <c r="E9" s="112"/>
      <c r="F9" s="87"/>
      <c r="G9" s="117"/>
      <c r="H9" s="15"/>
    </row>
    <row r="10" spans="1:8" ht="15.75" x14ac:dyDescent="0.25">
      <c r="A10" s="106" t="s">
        <v>11</v>
      </c>
      <c r="B10" s="13"/>
      <c r="C10" s="14"/>
      <c r="D10" s="86">
        <v>3</v>
      </c>
      <c r="E10" s="112">
        <v>312671</v>
      </c>
      <c r="F10" s="87">
        <v>32896</v>
      </c>
      <c r="G10" s="117">
        <f>F10/E10</f>
        <v>0.10520962929085205</v>
      </c>
      <c r="H10" s="15"/>
    </row>
    <row r="11" spans="1:8" ht="15.75" x14ac:dyDescent="0.25">
      <c r="A11" s="106" t="s">
        <v>80</v>
      </c>
      <c r="B11" s="13"/>
      <c r="C11" s="14"/>
      <c r="D11" s="86"/>
      <c r="E11" s="112"/>
      <c r="F11" s="87"/>
      <c r="G11" s="117"/>
      <c r="H11" s="15"/>
    </row>
    <row r="12" spans="1:8" ht="15.75" x14ac:dyDescent="0.25">
      <c r="A12" s="106" t="s">
        <v>25</v>
      </c>
      <c r="B12" s="13"/>
      <c r="C12" s="14"/>
      <c r="D12" s="86"/>
      <c r="E12" s="112"/>
      <c r="F12" s="87"/>
      <c r="G12" s="117"/>
      <c r="H12" s="15"/>
    </row>
    <row r="13" spans="1:8" ht="15.75" x14ac:dyDescent="0.25">
      <c r="A13" s="106" t="s">
        <v>81</v>
      </c>
      <c r="B13" s="13"/>
      <c r="C13" s="14"/>
      <c r="D13" s="86">
        <v>9</v>
      </c>
      <c r="E13" s="112">
        <v>1163803</v>
      </c>
      <c r="F13" s="87">
        <v>279921</v>
      </c>
      <c r="G13" s="117">
        <f t="shared" ref="G13:G18" si="0">F13/E13</f>
        <v>0.24052266577762732</v>
      </c>
      <c r="H13" s="15"/>
    </row>
    <row r="14" spans="1:8" ht="15.75" x14ac:dyDescent="0.25">
      <c r="A14" s="106" t="s">
        <v>136</v>
      </c>
      <c r="B14" s="13"/>
      <c r="C14" s="14"/>
      <c r="D14" s="86"/>
      <c r="E14" s="112"/>
      <c r="F14" s="87"/>
      <c r="G14" s="117"/>
      <c r="H14" s="15"/>
    </row>
    <row r="15" spans="1:8" ht="15.75" x14ac:dyDescent="0.25">
      <c r="A15" s="106" t="s">
        <v>125</v>
      </c>
      <c r="B15" s="13"/>
      <c r="C15" s="14"/>
      <c r="D15" s="86">
        <v>1</v>
      </c>
      <c r="E15" s="112">
        <v>146420</v>
      </c>
      <c r="F15" s="87">
        <v>44204</v>
      </c>
      <c r="G15" s="117">
        <f t="shared" si="0"/>
        <v>0.3018986477257205</v>
      </c>
      <c r="H15" s="15"/>
    </row>
    <row r="16" spans="1:8" ht="15.75" x14ac:dyDescent="0.25">
      <c r="A16" s="106" t="s">
        <v>134</v>
      </c>
      <c r="B16" s="13"/>
      <c r="C16" s="14"/>
      <c r="D16" s="86"/>
      <c r="E16" s="112"/>
      <c r="F16" s="87"/>
      <c r="G16" s="117"/>
      <c r="H16" s="15"/>
    </row>
    <row r="17" spans="1:8" ht="15.75" x14ac:dyDescent="0.25">
      <c r="A17" s="106" t="s">
        <v>59</v>
      </c>
      <c r="B17" s="13"/>
      <c r="C17" s="14"/>
      <c r="D17" s="86"/>
      <c r="E17" s="112"/>
      <c r="F17" s="87"/>
      <c r="G17" s="117"/>
      <c r="H17" s="15"/>
    </row>
    <row r="18" spans="1:8" ht="15.75" x14ac:dyDescent="0.25">
      <c r="A18" s="106" t="s">
        <v>14</v>
      </c>
      <c r="B18" s="13"/>
      <c r="C18" s="14"/>
      <c r="D18" s="86">
        <v>1</v>
      </c>
      <c r="E18" s="112">
        <v>460415</v>
      </c>
      <c r="F18" s="87">
        <v>-43054.5</v>
      </c>
      <c r="G18" s="117">
        <f t="shared" si="0"/>
        <v>-9.3512374705428794E-2</v>
      </c>
      <c r="H18" s="15"/>
    </row>
    <row r="19" spans="1:8" ht="15.75" x14ac:dyDescent="0.25">
      <c r="A19" s="106" t="s">
        <v>15</v>
      </c>
      <c r="B19" s="13"/>
      <c r="C19" s="14"/>
      <c r="D19" s="86"/>
      <c r="E19" s="112"/>
      <c r="F19" s="87"/>
      <c r="G19" s="117"/>
      <c r="H19" s="15"/>
    </row>
    <row r="20" spans="1:8" ht="15.75" x14ac:dyDescent="0.25">
      <c r="A20" s="83" t="s">
        <v>142</v>
      </c>
      <c r="B20" s="13"/>
      <c r="C20" s="14"/>
      <c r="D20" s="86"/>
      <c r="E20" s="112"/>
      <c r="F20" s="87"/>
      <c r="G20" s="117"/>
      <c r="H20" s="15"/>
    </row>
    <row r="21" spans="1:8" ht="15.75" x14ac:dyDescent="0.25">
      <c r="A21" s="106" t="s">
        <v>82</v>
      </c>
      <c r="B21" s="13"/>
      <c r="C21" s="14"/>
      <c r="D21" s="86"/>
      <c r="E21" s="112"/>
      <c r="F21" s="87"/>
      <c r="G21" s="117"/>
      <c r="H21" s="15"/>
    </row>
    <row r="22" spans="1:8" ht="15.75" x14ac:dyDescent="0.25">
      <c r="A22" s="106" t="s">
        <v>109</v>
      </c>
      <c r="B22" s="13"/>
      <c r="C22" s="14"/>
      <c r="D22" s="86">
        <v>1</v>
      </c>
      <c r="E22" s="112">
        <v>41225</v>
      </c>
      <c r="F22" s="87">
        <v>14289</v>
      </c>
      <c r="G22" s="117">
        <f>F22/E22</f>
        <v>0.34661006670709521</v>
      </c>
      <c r="H22" s="15"/>
    </row>
    <row r="23" spans="1:8" ht="15.75" x14ac:dyDescent="0.25">
      <c r="A23" s="106" t="s">
        <v>78</v>
      </c>
      <c r="B23" s="13"/>
      <c r="C23" s="14"/>
      <c r="D23" s="86">
        <v>1</v>
      </c>
      <c r="E23" s="112">
        <v>36958</v>
      </c>
      <c r="F23" s="87">
        <v>9613.5</v>
      </c>
      <c r="G23" s="117">
        <f>F23/E23</f>
        <v>0.26011959521619138</v>
      </c>
      <c r="H23" s="15"/>
    </row>
    <row r="24" spans="1:8" ht="15.75" x14ac:dyDescent="0.25">
      <c r="A24" s="106" t="s">
        <v>83</v>
      </c>
      <c r="B24" s="13"/>
      <c r="C24" s="14"/>
      <c r="D24" s="86"/>
      <c r="E24" s="112"/>
      <c r="F24" s="87"/>
      <c r="G24" s="117"/>
      <c r="H24" s="15"/>
    </row>
    <row r="25" spans="1:8" ht="15.75" x14ac:dyDescent="0.25">
      <c r="A25" s="107" t="s">
        <v>20</v>
      </c>
      <c r="B25" s="13"/>
      <c r="C25" s="14"/>
      <c r="D25" s="86">
        <v>1</v>
      </c>
      <c r="E25" s="112">
        <v>44829</v>
      </c>
      <c r="F25" s="87">
        <v>8385</v>
      </c>
      <c r="G25" s="117">
        <f>F25/E25</f>
        <v>0.18704410091681725</v>
      </c>
      <c r="H25" s="15"/>
    </row>
    <row r="26" spans="1:8" ht="15.75" x14ac:dyDescent="0.25">
      <c r="A26" s="107" t="s">
        <v>21</v>
      </c>
      <c r="B26" s="13"/>
      <c r="C26" s="14"/>
      <c r="D26" s="86"/>
      <c r="E26" s="112"/>
      <c r="F26" s="87"/>
      <c r="G26" s="117"/>
      <c r="H26" s="15"/>
    </row>
    <row r="27" spans="1:8" ht="15.75" x14ac:dyDescent="0.25">
      <c r="A27" s="83" t="s">
        <v>22</v>
      </c>
      <c r="B27" s="13"/>
      <c r="C27" s="14"/>
      <c r="D27" s="86"/>
      <c r="E27" s="87"/>
      <c r="F27" s="87"/>
      <c r="G27" s="117"/>
      <c r="H27" s="15"/>
    </row>
    <row r="28" spans="1:8" ht="15.75" x14ac:dyDescent="0.25">
      <c r="A28" s="83" t="s">
        <v>23</v>
      </c>
      <c r="B28" s="13"/>
      <c r="C28" s="14"/>
      <c r="D28" s="86"/>
      <c r="E28" s="87"/>
      <c r="F28" s="87"/>
      <c r="G28" s="117"/>
      <c r="H28" s="15"/>
    </row>
    <row r="29" spans="1:8" ht="15.75" x14ac:dyDescent="0.25">
      <c r="A29" s="83" t="s">
        <v>24</v>
      </c>
      <c r="B29" s="13"/>
      <c r="C29" s="14"/>
      <c r="D29" s="86"/>
      <c r="E29" s="87"/>
      <c r="F29" s="87"/>
      <c r="G29" s="117"/>
      <c r="H29" s="15"/>
    </row>
    <row r="30" spans="1:8" ht="15.75" x14ac:dyDescent="0.25">
      <c r="A30" s="83" t="s">
        <v>117</v>
      </c>
      <c r="B30" s="13"/>
      <c r="C30" s="14"/>
      <c r="D30" s="86">
        <v>1</v>
      </c>
      <c r="E30" s="87">
        <v>218480</v>
      </c>
      <c r="F30" s="87">
        <v>80653</v>
      </c>
      <c r="G30" s="117">
        <f>F30/E30</f>
        <v>0.36915507140241671</v>
      </c>
      <c r="H30" s="15"/>
    </row>
    <row r="31" spans="1:8" ht="15.75" x14ac:dyDescent="0.25">
      <c r="A31" s="83" t="s">
        <v>84</v>
      </c>
      <c r="B31" s="13"/>
      <c r="C31" s="14"/>
      <c r="D31" s="86"/>
      <c r="E31" s="87"/>
      <c r="F31" s="87"/>
      <c r="G31" s="117"/>
      <c r="H31" s="15"/>
    </row>
    <row r="32" spans="1:8" ht="15.75" x14ac:dyDescent="0.25">
      <c r="A32" s="83" t="s">
        <v>150</v>
      </c>
      <c r="B32" s="13"/>
      <c r="C32" s="14"/>
      <c r="D32" s="86">
        <v>1</v>
      </c>
      <c r="E32" s="87">
        <v>62444</v>
      </c>
      <c r="F32" s="87">
        <v>28536</v>
      </c>
      <c r="G32" s="117">
        <f>F32/E32</f>
        <v>0.45698545897123821</v>
      </c>
      <c r="H32" s="15"/>
    </row>
    <row r="33" spans="1:8" ht="15.75" x14ac:dyDescent="0.25">
      <c r="A33" s="83" t="s">
        <v>27</v>
      </c>
      <c r="B33" s="13"/>
      <c r="C33" s="14"/>
      <c r="D33" s="86"/>
      <c r="E33" s="87"/>
      <c r="F33" s="87"/>
      <c r="G33" s="117"/>
      <c r="H33" s="15"/>
    </row>
    <row r="34" spans="1:8" ht="15.75" x14ac:dyDescent="0.25">
      <c r="A34" s="83" t="s">
        <v>85</v>
      </c>
      <c r="B34" s="13"/>
      <c r="C34" s="14"/>
      <c r="D34" s="86">
        <v>2</v>
      </c>
      <c r="E34" s="87">
        <v>546439</v>
      </c>
      <c r="F34" s="87">
        <v>142291</v>
      </c>
      <c r="G34" s="117">
        <f>F34/E34</f>
        <v>0.26039686039978843</v>
      </c>
      <c r="H34" s="15"/>
    </row>
    <row r="35" spans="1:8" x14ac:dyDescent="0.2">
      <c r="A35" s="16" t="s">
        <v>28</v>
      </c>
      <c r="B35" s="13"/>
      <c r="C35" s="14"/>
      <c r="D35" s="90"/>
      <c r="E35" s="108"/>
      <c r="F35" s="87"/>
      <c r="G35" s="118"/>
      <c r="H35" s="15"/>
    </row>
    <row r="36" spans="1:8" x14ac:dyDescent="0.2">
      <c r="A36" s="16" t="s">
        <v>47</v>
      </c>
      <c r="B36" s="13"/>
      <c r="C36" s="14"/>
      <c r="D36" s="90"/>
      <c r="E36" s="108"/>
      <c r="F36" s="87"/>
      <c r="G36" s="118"/>
      <c r="H36" s="15"/>
    </row>
    <row r="37" spans="1:8" x14ac:dyDescent="0.2">
      <c r="A37" s="16" t="s">
        <v>30</v>
      </c>
      <c r="B37" s="13"/>
      <c r="C37" s="14"/>
      <c r="D37" s="90"/>
      <c r="E37" s="108"/>
      <c r="F37" s="87"/>
      <c r="G37" s="118"/>
      <c r="H37" s="15"/>
    </row>
    <row r="38" spans="1:8" x14ac:dyDescent="0.2">
      <c r="A38" s="17"/>
      <c r="B38" s="18"/>
      <c r="C38" s="14"/>
      <c r="D38" s="90"/>
      <c r="E38" s="109"/>
      <c r="F38" s="109"/>
      <c r="G38" s="118"/>
      <c r="H38" s="15"/>
    </row>
    <row r="39" spans="1:8" ht="15.75" x14ac:dyDescent="0.25">
      <c r="A39" s="19" t="s">
        <v>31</v>
      </c>
      <c r="B39" s="20"/>
      <c r="C39" s="21"/>
      <c r="D39" s="94">
        <f>SUM(D9:D38)</f>
        <v>21</v>
      </c>
      <c r="E39" s="95">
        <f>SUM(E9:E38)</f>
        <v>3033684</v>
      </c>
      <c r="F39" s="95">
        <f>SUM(F9:F38)</f>
        <v>597734</v>
      </c>
      <c r="G39" s="119">
        <f>F39/E39</f>
        <v>0.1970323870251483</v>
      </c>
      <c r="H39" s="15"/>
    </row>
    <row r="40" spans="1:8" ht="15.75" x14ac:dyDescent="0.25">
      <c r="A40" s="22"/>
      <c r="B40" s="22"/>
      <c r="C40" s="22"/>
      <c r="D40" s="97"/>
      <c r="E40" s="98"/>
      <c r="F40" s="99"/>
      <c r="G40" s="99"/>
      <c r="H40" s="2"/>
    </row>
    <row r="41" spans="1:8" ht="18" x14ac:dyDescent="0.25">
      <c r="A41" s="23" t="s">
        <v>32</v>
      </c>
      <c r="B41" s="24"/>
      <c r="C41" s="24"/>
      <c r="D41" s="25"/>
      <c r="E41" s="100"/>
      <c r="F41" s="101"/>
      <c r="G41" s="120"/>
      <c r="H41" s="2"/>
    </row>
    <row r="42" spans="1:8" ht="15.75" x14ac:dyDescent="0.25">
      <c r="A42" s="26"/>
      <c r="B42" s="26"/>
      <c r="C42" s="26"/>
      <c r="D42" s="102"/>
      <c r="E42" s="25" t="s">
        <v>33</v>
      </c>
      <c r="F42" s="25" t="s">
        <v>33</v>
      </c>
      <c r="G42" s="121" t="s">
        <v>5</v>
      </c>
      <c r="H42" s="2"/>
    </row>
    <row r="43" spans="1:8" ht="15.75" x14ac:dyDescent="0.25">
      <c r="A43" s="26"/>
      <c r="B43" s="26"/>
      <c r="C43" s="26"/>
      <c r="D43" s="102" t="s">
        <v>6</v>
      </c>
      <c r="E43" s="103" t="s">
        <v>34</v>
      </c>
      <c r="F43" s="101" t="s">
        <v>8</v>
      </c>
      <c r="G43" s="122" t="s">
        <v>35</v>
      </c>
      <c r="H43" s="2"/>
    </row>
    <row r="44" spans="1:8" ht="15.75" x14ac:dyDescent="0.25">
      <c r="A44" s="27" t="s">
        <v>36</v>
      </c>
      <c r="B44" s="28"/>
      <c r="C44" s="14"/>
      <c r="D44" s="86">
        <v>19</v>
      </c>
      <c r="E44" s="87">
        <v>2325546.85</v>
      </c>
      <c r="F44" s="87">
        <v>150854.79999999999</v>
      </c>
      <c r="G44" s="117">
        <f>1-(+F44/E44)</f>
        <v>0.93513147241045691</v>
      </c>
      <c r="H44" s="15"/>
    </row>
    <row r="45" spans="1:8" ht="15.75" x14ac:dyDescent="0.25">
      <c r="A45" s="27" t="s">
        <v>37</v>
      </c>
      <c r="B45" s="28"/>
      <c r="C45" s="14"/>
      <c r="D45" s="86"/>
      <c r="E45" s="87"/>
      <c r="F45" s="87"/>
      <c r="G45" s="117"/>
      <c r="H45" s="15"/>
    </row>
    <row r="46" spans="1:8" ht="15.75" x14ac:dyDescent="0.25">
      <c r="A46" s="27" t="s">
        <v>38</v>
      </c>
      <c r="B46" s="28"/>
      <c r="C46" s="14"/>
      <c r="D46" s="86">
        <v>120</v>
      </c>
      <c r="E46" s="87">
        <v>7353852.5</v>
      </c>
      <c r="F46" s="87">
        <v>609538.93999999994</v>
      </c>
      <c r="G46" s="117">
        <f t="shared" ref="G46:G52" si="1">1-(+F46/E46)</f>
        <v>0.91711297717760865</v>
      </c>
      <c r="H46" s="15"/>
    </row>
    <row r="47" spans="1:8" ht="15.75" x14ac:dyDescent="0.25">
      <c r="A47" s="27" t="s">
        <v>39</v>
      </c>
      <c r="B47" s="28"/>
      <c r="C47" s="14"/>
      <c r="D47" s="86">
        <v>32</v>
      </c>
      <c r="E47" s="87">
        <v>2377698.5</v>
      </c>
      <c r="F47" s="87">
        <v>189262.29</v>
      </c>
      <c r="G47" s="117">
        <f t="shared" si="1"/>
        <v>0.92040105589501775</v>
      </c>
      <c r="H47" s="15"/>
    </row>
    <row r="48" spans="1:8" ht="15.75" x14ac:dyDescent="0.25">
      <c r="A48" s="27" t="s">
        <v>40</v>
      </c>
      <c r="B48" s="28"/>
      <c r="C48" s="14"/>
      <c r="D48" s="86">
        <v>87</v>
      </c>
      <c r="E48" s="87">
        <v>8351484</v>
      </c>
      <c r="F48" s="87">
        <v>694519.13</v>
      </c>
      <c r="G48" s="117">
        <f t="shared" si="1"/>
        <v>0.91683883606793715</v>
      </c>
      <c r="H48" s="15"/>
    </row>
    <row r="49" spans="1:8" ht="15.75" x14ac:dyDescent="0.25">
      <c r="A49" s="27" t="s">
        <v>41</v>
      </c>
      <c r="B49" s="28"/>
      <c r="C49" s="14"/>
      <c r="D49" s="86">
        <v>6</v>
      </c>
      <c r="E49" s="87">
        <v>1033061</v>
      </c>
      <c r="F49" s="87">
        <v>42959</v>
      </c>
      <c r="G49" s="117">
        <f t="shared" si="1"/>
        <v>0.95841581474859661</v>
      </c>
      <c r="H49" s="15"/>
    </row>
    <row r="50" spans="1:8" ht="15.75" x14ac:dyDescent="0.25">
      <c r="A50" s="27" t="s">
        <v>42</v>
      </c>
      <c r="B50" s="28"/>
      <c r="C50" s="14"/>
      <c r="D50" s="86">
        <v>6</v>
      </c>
      <c r="E50" s="87">
        <v>1230660</v>
      </c>
      <c r="F50" s="87">
        <v>33027.82</v>
      </c>
      <c r="G50" s="117">
        <f t="shared" si="1"/>
        <v>0.97316251442315505</v>
      </c>
      <c r="H50" s="15"/>
    </row>
    <row r="51" spans="1:8" ht="15.75" x14ac:dyDescent="0.25">
      <c r="A51" s="27" t="s">
        <v>43</v>
      </c>
      <c r="B51" s="28"/>
      <c r="C51" s="14"/>
      <c r="D51" s="86">
        <v>1</v>
      </c>
      <c r="E51" s="87">
        <v>126850</v>
      </c>
      <c r="F51" s="87">
        <v>6240</v>
      </c>
      <c r="G51" s="117">
        <f t="shared" si="1"/>
        <v>0.95080804099329919</v>
      </c>
      <c r="H51" s="15"/>
    </row>
    <row r="52" spans="1:8" ht="15.75" x14ac:dyDescent="0.25">
      <c r="A52" s="54" t="s">
        <v>44</v>
      </c>
      <c r="B52" s="28"/>
      <c r="C52" s="14"/>
      <c r="D52" s="86">
        <v>1</v>
      </c>
      <c r="E52" s="87">
        <v>431275</v>
      </c>
      <c r="F52" s="87">
        <v>12200</v>
      </c>
      <c r="G52" s="117">
        <f t="shared" si="1"/>
        <v>0.97171178482406817</v>
      </c>
      <c r="H52" s="15"/>
    </row>
    <row r="53" spans="1:8" ht="15.75" x14ac:dyDescent="0.25">
      <c r="A53" s="55" t="s">
        <v>64</v>
      </c>
      <c r="B53" s="28"/>
      <c r="C53" s="14"/>
      <c r="D53" s="86"/>
      <c r="E53" s="87"/>
      <c r="F53" s="87"/>
      <c r="G53" s="117"/>
      <c r="H53" s="15"/>
    </row>
    <row r="54" spans="1:8" ht="15.75" x14ac:dyDescent="0.25">
      <c r="A54" s="27" t="s">
        <v>110</v>
      </c>
      <c r="B54" s="28"/>
      <c r="C54" s="14"/>
      <c r="D54" s="86">
        <v>589</v>
      </c>
      <c r="E54" s="87">
        <v>36527612.25</v>
      </c>
      <c r="F54" s="87">
        <v>4374648.34</v>
      </c>
      <c r="G54" s="117">
        <f>1-(+F54/E54)</f>
        <v>0.88023722136395599</v>
      </c>
      <c r="H54" s="15"/>
    </row>
    <row r="55" spans="1:8" ht="15.75" x14ac:dyDescent="0.25">
      <c r="A55" s="84" t="s">
        <v>111</v>
      </c>
      <c r="B55" s="30"/>
      <c r="C55" s="14"/>
      <c r="D55" s="86"/>
      <c r="E55" s="87"/>
      <c r="F55" s="87"/>
      <c r="G55" s="117"/>
      <c r="H55" s="15"/>
    </row>
    <row r="56" spans="1:8" x14ac:dyDescent="0.2">
      <c r="A56" s="16" t="s">
        <v>45</v>
      </c>
      <c r="B56" s="30"/>
      <c r="C56" s="14"/>
      <c r="D56" s="90"/>
      <c r="E56" s="109"/>
      <c r="F56" s="87"/>
      <c r="G56" s="118"/>
      <c r="H56" s="15"/>
    </row>
    <row r="57" spans="1:8" x14ac:dyDescent="0.2">
      <c r="A57" s="16" t="s">
        <v>46</v>
      </c>
      <c r="B57" s="28"/>
      <c r="C57" s="14"/>
      <c r="D57" s="90"/>
      <c r="E57" s="109"/>
      <c r="F57" s="87"/>
      <c r="G57" s="118"/>
      <c r="H57" s="15"/>
    </row>
    <row r="58" spans="1:8" x14ac:dyDescent="0.2">
      <c r="A58" s="16" t="s">
        <v>47</v>
      </c>
      <c r="B58" s="28"/>
      <c r="C58" s="14"/>
      <c r="D58" s="90"/>
      <c r="E58" s="108"/>
      <c r="F58" s="87"/>
      <c r="G58" s="118"/>
      <c r="H58" s="15"/>
    </row>
    <row r="59" spans="1:8" x14ac:dyDescent="0.2">
      <c r="A59" s="16" t="s">
        <v>30</v>
      </c>
      <c r="B59" s="28"/>
      <c r="C59" s="21"/>
      <c r="D59" s="90"/>
      <c r="E59" s="108"/>
      <c r="F59" s="87"/>
      <c r="G59" s="118"/>
      <c r="H59" s="15"/>
    </row>
    <row r="60" spans="1:8" ht="15.75" x14ac:dyDescent="0.25">
      <c r="A60" s="32"/>
      <c r="B60" s="18"/>
      <c r="C60" s="33"/>
      <c r="D60" s="90"/>
      <c r="E60" s="93"/>
      <c r="F60" s="93"/>
      <c r="G60" s="118"/>
      <c r="H60" s="2"/>
    </row>
    <row r="61" spans="1:8" ht="18" x14ac:dyDescent="0.25">
      <c r="A61" s="20" t="s">
        <v>48</v>
      </c>
      <c r="B61" s="20"/>
      <c r="C61" s="36"/>
      <c r="D61" s="94">
        <f>SUM(D44:D57)</f>
        <v>861</v>
      </c>
      <c r="E61" s="95">
        <f>SUM(E44:E60)</f>
        <v>59758040.100000001</v>
      </c>
      <c r="F61" s="95">
        <f>SUM(F44:F60)</f>
        <v>6113250.3200000003</v>
      </c>
      <c r="G61" s="123">
        <f>1-(+F61/E61)</f>
        <v>0.89769995284701443</v>
      </c>
      <c r="H61" s="2"/>
    </row>
    <row r="62" spans="1:8" ht="18" x14ac:dyDescent="0.25">
      <c r="A62" s="38"/>
      <c r="B62" s="39"/>
      <c r="C62" s="39"/>
      <c r="D62" s="104"/>
      <c r="E62" s="105"/>
      <c r="F62" s="34"/>
      <c r="G62" s="34"/>
      <c r="H62" s="2"/>
    </row>
    <row r="63" spans="1:8" ht="18" x14ac:dyDescent="0.25">
      <c r="A63" s="35" t="s">
        <v>49</v>
      </c>
      <c r="B63" s="40"/>
      <c r="C63" s="40"/>
      <c r="D63" s="36"/>
      <c r="E63" s="36"/>
      <c r="F63" s="37">
        <f>F61+F39</f>
        <v>6710984.3200000003</v>
      </c>
      <c r="G63" s="36"/>
      <c r="H63" s="2"/>
    </row>
    <row r="64" spans="1:8" ht="18" x14ac:dyDescent="0.25">
      <c r="A64" s="35"/>
      <c r="B64" s="40"/>
      <c r="C64" s="40"/>
      <c r="D64" s="36"/>
      <c r="E64" s="36"/>
      <c r="F64" s="41"/>
      <c r="G64" s="40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8" x14ac:dyDescent="0.25">
      <c r="A67" s="4"/>
      <c r="B67" s="39"/>
      <c r="C67" s="39"/>
      <c r="D67" s="39"/>
      <c r="E67" s="39"/>
      <c r="F67" s="37"/>
      <c r="G67" s="39"/>
      <c r="H67" s="2"/>
    </row>
    <row r="68" spans="1:8" x14ac:dyDescent="0.2">
      <c r="A68" s="42" t="s">
        <v>53</v>
      </c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8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FEBRUARY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91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6" t="s">
        <v>10</v>
      </c>
      <c r="B9" s="13"/>
      <c r="C9" s="14"/>
      <c r="D9" s="86"/>
      <c r="E9" s="87"/>
      <c r="F9" s="87"/>
      <c r="G9" s="88"/>
      <c r="H9" s="15"/>
    </row>
    <row r="10" spans="1:8" ht="15.75" x14ac:dyDescent="0.25">
      <c r="A10" s="106" t="s">
        <v>11</v>
      </c>
      <c r="B10" s="13"/>
      <c r="C10" s="14"/>
      <c r="D10" s="86"/>
      <c r="E10" s="87"/>
      <c r="F10" s="87"/>
      <c r="G10" s="88"/>
      <c r="H10" s="15"/>
    </row>
    <row r="11" spans="1:8" ht="15.75" x14ac:dyDescent="0.25">
      <c r="A11" s="106" t="s">
        <v>76</v>
      </c>
      <c r="B11" s="13"/>
      <c r="C11" s="14"/>
      <c r="D11" s="86"/>
      <c r="E11" s="87"/>
      <c r="F11" s="87"/>
      <c r="G11" s="88"/>
      <c r="H11" s="15"/>
    </row>
    <row r="12" spans="1:8" ht="15.75" x14ac:dyDescent="0.25">
      <c r="A12" s="106" t="s">
        <v>12</v>
      </c>
      <c r="B12" s="13"/>
      <c r="C12" s="14"/>
      <c r="D12" s="86"/>
      <c r="E12" s="87"/>
      <c r="F12" s="87"/>
      <c r="G12" s="88"/>
      <c r="H12" s="15"/>
    </row>
    <row r="13" spans="1:8" ht="15.75" x14ac:dyDescent="0.25">
      <c r="A13" s="106" t="s">
        <v>128</v>
      </c>
      <c r="B13" s="13"/>
      <c r="C13" s="14"/>
      <c r="D13" s="86"/>
      <c r="E13" s="87"/>
      <c r="F13" s="87"/>
      <c r="G13" s="88"/>
      <c r="H13" s="15"/>
    </row>
    <row r="14" spans="1:8" ht="15.75" x14ac:dyDescent="0.25">
      <c r="A14" s="106" t="s">
        <v>108</v>
      </c>
      <c r="B14" s="13"/>
      <c r="C14" s="14"/>
      <c r="D14" s="86"/>
      <c r="E14" s="87"/>
      <c r="F14" s="87"/>
      <c r="G14" s="88"/>
      <c r="H14" s="15"/>
    </row>
    <row r="15" spans="1:8" ht="15.75" x14ac:dyDescent="0.25">
      <c r="A15" s="106" t="s">
        <v>61</v>
      </c>
      <c r="B15" s="13"/>
      <c r="C15" s="14"/>
      <c r="D15" s="86"/>
      <c r="E15" s="87"/>
      <c r="F15" s="87"/>
      <c r="G15" s="88"/>
      <c r="H15" s="15"/>
    </row>
    <row r="16" spans="1:8" ht="15.75" x14ac:dyDescent="0.25">
      <c r="A16" s="106" t="s">
        <v>77</v>
      </c>
      <c r="B16" s="13"/>
      <c r="C16" s="14"/>
      <c r="D16" s="86"/>
      <c r="E16" s="87"/>
      <c r="F16" s="87"/>
      <c r="G16" s="88"/>
      <c r="H16" s="15"/>
    </row>
    <row r="17" spans="1:8" ht="15.75" x14ac:dyDescent="0.25">
      <c r="A17" s="106" t="s">
        <v>25</v>
      </c>
      <c r="B17" s="13"/>
      <c r="C17" s="14"/>
      <c r="D17" s="86">
        <v>1</v>
      </c>
      <c r="E17" s="87">
        <v>136526</v>
      </c>
      <c r="F17" s="87">
        <v>59652</v>
      </c>
      <c r="G17" s="88">
        <f>F17/E17</f>
        <v>0.43692776467486044</v>
      </c>
      <c r="H17" s="15"/>
    </row>
    <row r="18" spans="1:8" ht="15.75" x14ac:dyDescent="0.25">
      <c r="A18" s="106" t="s">
        <v>14</v>
      </c>
      <c r="B18" s="13"/>
      <c r="C18" s="14"/>
      <c r="D18" s="86">
        <v>1</v>
      </c>
      <c r="E18" s="87">
        <v>189485</v>
      </c>
      <c r="F18" s="87">
        <v>42504.5</v>
      </c>
      <c r="G18" s="88">
        <f>F18/E18</f>
        <v>0.22431590891099559</v>
      </c>
      <c r="H18" s="15"/>
    </row>
    <row r="19" spans="1:8" ht="15.75" x14ac:dyDescent="0.25">
      <c r="A19" s="106" t="s">
        <v>15</v>
      </c>
      <c r="B19" s="13"/>
      <c r="C19" s="14"/>
      <c r="D19" s="86"/>
      <c r="E19" s="87"/>
      <c r="F19" s="87"/>
      <c r="G19" s="88"/>
      <c r="H19" s="15"/>
    </row>
    <row r="20" spans="1:8" ht="15.75" x14ac:dyDescent="0.25">
      <c r="A20" s="106" t="s">
        <v>16</v>
      </c>
      <c r="B20" s="13"/>
      <c r="C20" s="14"/>
      <c r="D20" s="86"/>
      <c r="E20" s="87"/>
      <c r="F20" s="87"/>
      <c r="G20" s="88"/>
      <c r="H20" s="15"/>
    </row>
    <row r="21" spans="1:8" ht="15.75" x14ac:dyDescent="0.25">
      <c r="A21" s="106" t="s">
        <v>78</v>
      </c>
      <c r="B21" s="13"/>
      <c r="C21" s="14"/>
      <c r="D21" s="86"/>
      <c r="E21" s="87"/>
      <c r="F21" s="87"/>
      <c r="G21" s="88"/>
      <c r="H21" s="15"/>
    </row>
    <row r="22" spans="1:8" ht="15.75" x14ac:dyDescent="0.25">
      <c r="A22" s="106" t="s">
        <v>145</v>
      </c>
      <c r="B22" s="13"/>
      <c r="C22" s="14"/>
      <c r="D22" s="86"/>
      <c r="E22" s="87"/>
      <c r="F22" s="87"/>
      <c r="G22" s="88"/>
      <c r="H22" s="15"/>
    </row>
    <row r="23" spans="1:8" ht="15.75" x14ac:dyDescent="0.25">
      <c r="A23" s="106" t="s">
        <v>18</v>
      </c>
      <c r="B23" s="13"/>
      <c r="C23" s="14"/>
      <c r="D23" s="86"/>
      <c r="E23" s="87"/>
      <c r="F23" s="87"/>
      <c r="G23" s="88"/>
      <c r="H23" s="15"/>
    </row>
    <row r="24" spans="1:8" ht="15.75" x14ac:dyDescent="0.25">
      <c r="A24" s="106" t="s">
        <v>19</v>
      </c>
      <c r="B24" s="13"/>
      <c r="C24" s="14"/>
      <c r="D24" s="86"/>
      <c r="E24" s="87"/>
      <c r="F24" s="87"/>
      <c r="G24" s="88"/>
      <c r="H24" s="15"/>
    </row>
    <row r="25" spans="1:8" ht="15.75" x14ac:dyDescent="0.25">
      <c r="A25" s="107" t="s">
        <v>20</v>
      </c>
      <c r="B25" s="13"/>
      <c r="C25" s="14"/>
      <c r="D25" s="86"/>
      <c r="E25" s="87"/>
      <c r="F25" s="87"/>
      <c r="G25" s="88"/>
      <c r="H25" s="15"/>
    </row>
    <row r="26" spans="1:8" ht="15.75" x14ac:dyDescent="0.25">
      <c r="A26" s="107" t="s">
        <v>21</v>
      </c>
      <c r="B26" s="13"/>
      <c r="C26" s="14"/>
      <c r="D26" s="86"/>
      <c r="E26" s="87"/>
      <c r="F26" s="87"/>
      <c r="G26" s="88"/>
      <c r="H26" s="15"/>
    </row>
    <row r="27" spans="1:8" ht="15.75" x14ac:dyDescent="0.25">
      <c r="A27" s="83" t="s">
        <v>22</v>
      </c>
      <c r="B27" s="13"/>
      <c r="C27" s="14"/>
      <c r="D27" s="86"/>
      <c r="E27" s="87"/>
      <c r="F27" s="87"/>
      <c r="G27" s="88"/>
      <c r="H27" s="15"/>
    </row>
    <row r="28" spans="1:8" ht="15.75" x14ac:dyDescent="0.25">
      <c r="A28" s="83" t="s">
        <v>23</v>
      </c>
      <c r="B28" s="13"/>
      <c r="C28" s="14"/>
      <c r="D28" s="86"/>
      <c r="E28" s="87"/>
      <c r="F28" s="87"/>
      <c r="G28" s="88"/>
      <c r="H28" s="15"/>
    </row>
    <row r="29" spans="1:8" ht="15.75" x14ac:dyDescent="0.25">
      <c r="A29" s="83" t="s">
        <v>24</v>
      </c>
      <c r="B29" s="13"/>
      <c r="C29" s="14"/>
      <c r="D29" s="86"/>
      <c r="E29" s="87"/>
      <c r="F29" s="87"/>
      <c r="G29" s="88"/>
      <c r="H29" s="15"/>
    </row>
    <row r="30" spans="1:8" ht="15.75" x14ac:dyDescent="0.25">
      <c r="A30" s="83" t="s">
        <v>124</v>
      </c>
      <c r="B30" s="13"/>
      <c r="C30" s="14"/>
      <c r="D30" s="86"/>
      <c r="E30" s="87"/>
      <c r="F30" s="87"/>
      <c r="G30" s="88"/>
      <c r="H30" s="15"/>
    </row>
    <row r="31" spans="1:8" ht="15.75" x14ac:dyDescent="0.25">
      <c r="A31" s="83" t="s">
        <v>27</v>
      </c>
      <c r="B31" s="13"/>
      <c r="C31" s="14"/>
      <c r="D31" s="86">
        <v>1</v>
      </c>
      <c r="E31" s="87">
        <v>50647</v>
      </c>
      <c r="F31" s="87">
        <v>9871</v>
      </c>
      <c r="G31" s="88">
        <f>F31/E31</f>
        <v>0.19489801962603906</v>
      </c>
      <c r="H31" s="15"/>
    </row>
    <row r="32" spans="1:8" ht="15.75" x14ac:dyDescent="0.25">
      <c r="A32" s="83" t="s">
        <v>57</v>
      </c>
      <c r="B32" s="13"/>
      <c r="C32" s="14"/>
      <c r="D32" s="86">
        <v>1</v>
      </c>
      <c r="E32" s="87">
        <v>8580</v>
      </c>
      <c r="F32" s="87">
        <v>298.5</v>
      </c>
      <c r="G32" s="88">
        <f>F32/E32</f>
        <v>3.4790209790209789E-2</v>
      </c>
      <c r="H32" s="15"/>
    </row>
    <row r="33" spans="1:8" ht="15.75" x14ac:dyDescent="0.25">
      <c r="A33" s="83" t="s">
        <v>132</v>
      </c>
      <c r="B33" s="13"/>
      <c r="C33" s="14"/>
      <c r="D33" s="86">
        <v>3</v>
      </c>
      <c r="E33" s="87">
        <v>306392</v>
      </c>
      <c r="F33" s="87">
        <v>77228.5</v>
      </c>
      <c r="G33" s="88">
        <f>F33/E33</f>
        <v>0.25205782135303795</v>
      </c>
      <c r="H33" s="15"/>
    </row>
    <row r="34" spans="1:8" ht="15.75" x14ac:dyDescent="0.25">
      <c r="A34" s="83" t="s">
        <v>148</v>
      </c>
      <c r="B34" s="13"/>
      <c r="C34" s="14"/>
      <c r="D34" s="86">
        <v>1</v>
      </c>
      <c r="E34" s="87">
        <v>17490</v>
      </c>
      <c r="F34" s="87">
        <v>4534</v>
      </c>
      <c r="G34" s="88">
        <f>F34/E34</f>
        <v>0.25923384791309317</v>
      </c>
      <c r="H34" s="15"/>
    </row>
    <row r="35" spans="1:8" x14ac:dyDescent="0.2">
      <c r="A35" s="16" t="s">
        <v>28</v>
      </c>
      <c r="B35" s="13"/>
      <c r="C35" s="14"/>
      <c r="D35" s="90"/>
      <c r="E35" s="108"/>
      <c r="F35" s="87"/>
      <c r="G35" s="92"/>
      <c r="H35" s="15"/>
    </row>
    <row r="36" spans="1:8" x14ac:dyDescent="0.2">
      <c r="A36" s="16" t="s">
        <v>47</v>
      </c>
      <c r="B36" s="13"/>
      <c r="C36" s="14"/>
      <c r="D36" s="90"/>
      <c r="E36" s="108"/>
      <c r="F36" s="87"/>
      <c r="G36" s="92"/>
      <c r="H36" s="15"/>
    </row>
    <row r="37" spans="1:8" x14ac:dyDescent="0.2">
      <c r="A37" s="16" t="s">
        <v>30</v>
      </c>
      <c r="B37" s="13"/>
      <c r="C37" s="14"/>
      <c r="D37" s="90"/>
      <c r="E37" s="108"/>
      <c r="F37" s="87"/>
      <c r="G37" s="92"/>
      <c r="H37" s="15"/>
    </row>
    <row r="38" spans="1:8" x14ac:dyDescent="0.2">
      <c r="A38" s="17"/>
      <c r="B38" s="18"/>
      <c r="C38" s="14"/>
      <c r="D38" s="90"/>
      <c r="E38" s="93"/>
      <c r="F38" s="93"/>
      <c r="G38" s="92"/>
      <c r="H38" s="15"/>
    </row>
    <row r="39" spans="1:8" ht="15.75" x14ac:dyDescent="0.25">
      <c r="A39" s="19" t="s">
        <v>31</v>
      </c>
      <c r="B39" s="20"/>
      <c r="C39" s="21"/>
      <c r="D39" s="94">
        <f>SUM(D9:D38)</f>
        <v>8</v>
      </c>
      <c r="E39" s="95">
        <f>SUM(E9:E38)</f>
        <v>709120</v>
      </c>
      <c r="F39" s="95">
        <f>SUM(F9:F38)</f>
        <v>194088.5</v>
      </c>
      <c r="G39" s="96">
        <f>F39/E39</f>
        <v>0.27370332242779782</v>
      </c>
      <c r="H39" s="15"/>
    </row>
    <row r="40" spans="1:8" ht="15.75" x14ac:dyDescent="0.25">
      <c r="A40" s="22"/>
      <c r="B40" s="22"/>
      <c r="C40" s="22"/>
      <c r="D40" s="97"/>
      <c r="E40" s="98"/>
      <c r="F40" s="99"/>
      <c r="G40" s="99"/>
      <c r="H40" s="2"/>
    </row>
    <row r="41" spans="1:8" ht="18" x14ac:dyDescent="0.25">
      <c r="A41" s="23" t="s">
        <v>32</v>
      </c>
      <c r="B41" s="24"/>
      <c r="C41" s="24"/>
      <c r="D41" s="25"/>
      <c r="E41" s="100"/>
      <c r="F41" s="101"/>
      <c r="G41" s="101"/>
      <c r="H41" s="2"/>
    </row>
    <row r="42" spans="1:8" ht="15.75" x14ac:dyDescent="0.25">
      <c r="A42" s="26"/>
      <c r="B42" s="26"/>
      <c r="C42" s="26"/>
      <c r="D42" s="102"/>
      <c r="E42" s="25" t="s">
        <v>33</v>
      </c>
      <c r="F42" s="25" t="s">
        <v>33</v>
      </c>
      <c r="G42" s="25" t="s">
        <v>5</v>
      </c>
      <c r="H42" s="2"/>
    </row>
    <row r="43" spans="1:8" ht="15.75" x14ac:dyDescent="0.25">
      <c r="A43" s="26"/>
      <c r="B43" s="26"/>
      <c r="C43" s="26"/>
      <c r="D43" s="102" t="s">
        <v>6</v>
      </c>
      <c r="E43" s="103" t="s">
        <v>34</v>
      </c>
      <c r="F43" s="101" t="s">
        <v>8</v>
      </c>
      <c r="G43" s="101" t="s">
        <v>35</v>
      </c>
      <c r="H43" s="2"/>
    </row>
    <row r="44" spans="1:8" ht="15.75" x14ac:dyDescent="0.25">
      <c r="A44" s="27" t="s">
        <v>36</v>
      </c>
      <c r="B44" s="28"/>
      <c r="C44" s="14"/>
      <c r="D44" s="86">
        <v>37</v>
      </c>
      <c r="E44" s="87">
        <v>2619595.9</v>
      </c>
      <c r="F44" s="87">
        <v>173184.54</v>
      </c>
      <c r="G44" s="88">
        <f>1-(+F44/E44)</f>
        <v>0.93388883377012466</v>
      </c>
      <c r="H44" s="15"/>
    </row>
    <row r="45" spans="1:8" ht="15.75" x14ac:dyDescent="0.25">
      <c r="A45" s="27" t="s">
        <v>37</v>
      </c>
      <c r="B45" s="28"/>
      <c r="C45" s="14"/>
      <c r="D45" s="86"/>
      <c r="E45" s="87"/>
      <c r="F45" s="87"/>
      <c r="G45" s="88"/>
      <c r="H45" s="15"/>
    </row>
    <row r="46" spans="1:8" ht="15.75" x14ac:dyDescent="0.25">
      <c r="A46" s="27" t="s">
        <v>38</v>
      </c>
      <c r="B46" s="28"/>
      <c r="C46" s="14"/>
      <c r="D46" s="86">
        <v>48</v>
      </c>
      <c r="E46" s="87">
        <v>2777247</v>
      </c>
      <c r="F46" s="87">
        <v>237947.27</v>
      </c>
      <c r="G46" s="88">
        <f>1-(+F46/E46)</f>
        <v>0.9143226115646178</v>
      </c>
      <c r="H46" s="15"/>
    </row>
    <row r="47" spans="1:8" ht="15.75" x14ac:dyDescent="0.25">
      <c r="A47" s="27" t="s">
        <v>39</v>
      </c>
      <c r="B47" s="28"/>
      <c r="C47" s="14"/>
      <c r="D47" s="86"/>
      <c r="E47" s="87"/>
      <c r="F47" s="87"/>
      <c r="G47" s="88"/>
      <c r="H47" s="15"/>
    </row>
    <row r="48" spans="1:8" ht="15.75" x14ac:dyDescent="0.25">
      <c r="A48" s="27" t="s">
        <v>40</v>
      </c>
      <c r="B48" s="28"/>
      <c r="C48" s="14"/>
      <c r="D48" s="86">
        <v>32</v>
      </c>
      <c r="E48" s="87">
        <v>2663654.36</v>
      </c>
      <c r="F48" s="87">
        <v>218754.74</v>
      </c>
      <c r="G48" s="88">
        <f>1-(+F48/E48)</f>
        <v>0.91787420196665459</v>
      </c>
      <c r="H48" s="15"/>
    </row>
    <row r="49" spans="1:8" ht="15.75" x14ac:dyDescent="0.25">
      <c r="A49" s="27" t="s">
        <v>41</v>
      </c>
      <c r="B49" s="28"/>
      <c r="C49" s="14"/>
      <c r="D49" s="86"/>
      <c r="E49" s="87"/>
      <c r="F49" s="87"/>
      <c r="G49" s="88"/>
      <c r="H49" s="15"/>
    </row>
    <row r="50" spans="1:8" ht="15.75" x14ac:dyDescent="0.25">
      <c r="A50" s="27" t="s">
        <v>42</v>
      </c>
      <c r="B50" s="28"/>
      <c r="C50" s="14"/>
      <c r="D50" s="86">
        <v>3</v>
      </c>
      <c r="E50" s="87">
        <v>220985</v>
      </c>
      <c r="F50" s="87">
        <v>27445</v>
      </c>
      <c r="G50" s="88">
        <f>1-(+F50/E50)</f>
        <v>0.87580605018440161</v>
      </c>
      <c r="H50" s="15"/>
    </row>
    <row r="51" spans="1:8" ht="15.75" x14ac:dyDescent="0.25">
      <c r="A51" s="27" t="s">
        <v>43</v>
      </c>
      <c r="B51" s="28"/>
      <c r="C51" s="14"/>
      <c r="D51" s="86"/>
      <c r="E51" s="87"/>
      <c r="F51" s="87"/>
      <c r="G51" s="88"/>
      <c r="H51" s="15"/>
    </row>
    <row r="52" spans="1:8" ht="15.75" x14ac:dyDescent="0.25">
      <c r="A52" s="27" t="s">
        <v>44</v>
      </c>
      <c r="B52" s="28"/>
      <c r="C52" s="14"/>
      <c r="D52" s="86"/>
      <c r="E52" s="87"/>
      <c r="F52" s="87"/>
      <c r="G52" s="88"/>
      <c r="H52" s="15"/>
    </row>
    <row r="53" spans="1:8" ht="15.75" x14ac:dyDescent="0.25">
      <c r="A53" s="27" t="s">
        <v>65</v>
      </c>
      <c r="B53" s="30"/>
      <c r="C53" s="14"/>
      <c r="D53" s="125">
        <v>313</v>
      </c>
      <c r="E53" s="126">
        <v>24015779.969999999</v>
      </c>
      <c r="F53" s="126">
        <v>3020859.67</v>
      </c>
      <c r="G53" s="88">
        <f>1-(+F53/E53)</f>
        <v>0.87421355151597857</v>
      </c>
      <c r="H53" s="15"/>
    </row>
    <row r="54" spans="1:8" ht="15.75" x14ac:dyDescent="0.25">
      <c r="A54" s="27" t="s">
        <v>66</v>
      </c>
      <c r="B54" s="30"/>
      <c r="C54" s="14"/>
      <c r="D54" s="86"/>
      <c r="E54" s="87"/>
      <c r="F54" s="87"/>
      <c r="G54" s="88"/>
      <c r="H54" s="15"/>
    </row>
    <row r="55" spans="1:8" x14ac:dyDescent="0.2">
      <c r="A55" s="16" t="s">
        <v>45</v>
      </c>
      <c r="B55" s="30"/>
      <c r="C55" s="14"/>
      <c r="D55" s="90"/>
      <c r="E55" s="109"/>
      <c r="F55" s="87"/>
      <c r="G55" s="92"/>
      <c r="H55" s="15"/>
    </row>
    <row r="56" spans="1:8" x14ac:dyDescent="0.2">
      <c r="A56" s="16" t="s">
        <v>46</v>
      </c>
      <c r="B56" s="28"/>
      <c r="C56" s="14"/>
      <c r="D56" s="90"/>
      <c r="E56" s="109"/>
      <c r="F56" s="87"/>
      <c r="G56" s="92"/>
      <c r="H56" s="15"/>
    </row>
    <row r="57" spans="1:8" x14ac:dyDescent="0.2">
      <c r="A57" s="16" t="s">
        <v>47</v>
      </c>
      <c r="B57" s="28"/>
      <c r="C57" s="14"/>
      <c r="D57" s="90"/>
      <c r="E57" s="108"/>
      <c r="F57" s="87"/>
      <c r="G57" s="92"/>
      <c r="H57" s="15"/>
    </row>
    <row r="58" spans="1:8" x14ac:dyDescent="0.2">
      <c r="A58" s="16" t="s">
        <v>30</v>
      </c>
      <c r="B58" s="28"/>
      <c r="C58" s="14"/>
      <c r="D58" s="90"/>
      <c r="E58" s="108"/>
      <c r="F58" s="87"/>
      <c r="G58" s="92"/>
      <c r="H58" s="15"/>
    </row>
    <row r="59" spans="1:8" ht="15.75" x14ac:dyDescent="0.25">
      <c r="A59" s="32"/>
      <c r="B59" s="18"/>
      <c r="C59" s="14"/>
      <c r="D59" s="90"/>
      <c r="E59" s="110"/>
      <c r="F59" s="93"/>
      <c r="G59" s="92"/>
      <c r="H59" s="15"/>
    </row>
    <row r="60" spans="1:8" ht="15.75" x14ac:dyDescent="0.25">
      <c r="A60" s="20" t="s">
        <v>48</v>
      </c>
      <c r="B60" s="20"/>
      <c r="C60" s="21"/>
      <c r="D60" s="94">
        <f>SUM(D44:D56)</f>
        <v>433</v>
      </c>
      <c r="E60" s="95">
        <f>SUM(E44:E59)</f>
        <v>32297262.229999997</v>
      </c>
      <c r="F60" s="95">
        <f>SUM(F44:F59)</f>
        <v>3678191.2199999997</v>
      </c>
      <c r="G60" s="96">
        <f>1-(F60/E60)</f>
        <v>0.88611445781978904</v>
      </c>
      <c r="H60" s="15"/>
    </row>
    <row r="61" spans="1:8" x14ac:dyDescent="0.2">
      <c r="A61" s="33"/>
      <c r="B61" s="33"/>
      <c r="C61" s="50"/>
      <c r="D61" s="111"/>
      <c r="E61" s="105"/>
      <c r="F61" s="34"/>
      <c r="G61" s="34"/>
      <c r="H61" s="2"/>
    </row>
    <row r="62" spans="1:8" ht="18" x14ac:dyDescent="0.25">
      <c r="A62" s="35" t="s">
        <v>49</v>
      </c>
      <c r="B62" s="36"/>
      <c r="C62" s="39"/>
      <c r="D62" s="51"/>
      <c r="E62" s="36"/>
      <c r="F62" s="37">
        <f>F60+F39</f>
        <v>3872279.7199999997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50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53</v>
      </c>
      <c r="B68" s="39"/>
      <c r="C68" s="39"/>
      <c r="D68" s="39"/>
      <c r="E68" s="39"/>
      <c r="F68" s="37"/>
      <c r="G68" s="39"/>
      <c r="H68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8" customWidth="1"/>
    <col min="2" max="2" width="15.6640625" style="58" customWidth="1"/>
    <col min="3" max="3" width="3.6640625" style="58" customWidth="1"/>
    <col min="4" max="4" width="6.6640625" style="58" customWidth="1"/>
    <col min="5" max="6" width="14.6640625" style="58" customWidth="1"/>
    <col min="7" max="7" width="11.6640625" style="58" customWidth="1"/>
    <col min="8" max="8" width="3.6640625" style="58" customWidth="1"/>
    <col min="9" max="16384" width="8.88671875" style="58"/>
  </cols>
  <sheetData>
    <row r="1" spans="1:8" ht="23.25" x14ac:dyDescent="0.35">
      <c r="A1" s="57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7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 FEBRUARY 2020</v>
      </c>
      <c r="B3" s="21"/>
      <c r="C3" s="21"/>
      <c r="D3" s="21"/>
      <c r="E3" s="21"/>
      <c r="F3" s="21"/>
      <c r="G3" s="21"/>
      <c r="H3" s="21"/>
    </row>
    <row r="4" spans="1:8" x14ac:dyDescent="0.2">
      <c r="A4" s="73"/>
      <c r="B4" s="73"/>
      <c r="C4" s="73"/>
      <c r="D4" s="73"/>
      <c r="E4" s="73"/>
      <c r="F4" s="5"/>
      <c r="G4" s="5"/>
      <c r="H4" s="21"/>
    </row>
    <row r="5" spans="1:8" ht="23.25" x14ac:dyDescent="0.35">
      <c r="A5" s="21"/>
      <c r="B5" s="73"/>
      <c r="C5" s="73"/>
      <c r="D5" s="74" t="s">
        <v>103</v>
      </c>
      <c r="E5" s="75"/>
      <c r="F5" s="8"/>
      <c r="G5" s="5"/>
      <c r="H5" s="76"/>
    </row>
    <row r="6" spans="1:8" ht="18" x14ac:dyDescent="0.25">
      <c r="A6" s="23" t="s">
        <v>3</v>
      </c>
      <c r="B6" s="73"/>
      <c r="C6" s="73"/>
      <c r="D6" s="73"/>
      <c r="E6" s="73"/>
      <c r="F6" s="5"/>
      <c r="G6" s="5"/>
      <c r="H6" s="76"/>
    </row>
    <row r="7" spans="1:8" ht="15.75" x14ac:dyDescent="0.25">
      <c r="A7" s="77"/>
      <c r="B7" s="77"/>
      <c r="C7" s="77"/>
      <c r="D7" s="77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77"/>
      <c r="B8" s="77"/>
      <c r="C8" s="77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106" t="s">
        <v>10</v>
      </c>
      <c r="B9" s="13"/>
      <c r="C9" s="14"/>
      <c r="D9" s="86"/>
      <c r="E9" s="87"/>
      <c r="F9" s="87"/>
      <c r="G9" s="88"/>
      <c r="H9" s="79"/>
    </row>
    <row r="10" spans="1:8" ht="15.75" x14ac:dyDescent="0.25">
      <c r="A10" s="106" t="s">
        <v>11</v>
      </c>
      <c r="B10" s="13"/>
      <c r="C10" s="14"/>
      <c r="D10" s="86">
        <v>1</v>
      </c>
      <c r="E10" s="87">
        <v>64338</v>
      </c>
      <c r="F10" s="87">
        <v>17452</v>
      </c>
      <c r="G10" s="88">
        <f>F10/E10</f>
        <v>0.27125493487519042</v>
      </c>
      <c r="H10" s="79"/>
    </row>
    <row r="11" spans="1:8" ht="15.75" x14ac:dyDescent="0.25">
      <c r="A11" s="106" t="s">
        <v>56</v>
      </c>
      <c r="B11" s="13"/>
      <c r="C11" s="14"/>
      <c r="D11" s="86"/>
      <c r="E11" s="87"/>
      <c r="F11" s="87"/>
      <c r="G11" s="88"/>
      <c r="H11" s="79"/>
    </row>
    <row r="12" spans="1:8" ht="15.75" x14ac:dyDescent="0.25">
      <c r="A12" s="106" t="s">
        <v>69</v>
      </c>
      <c r="B12" s="13"/>
      <c r="C12" s="14"/>
      <c r="D12" s="86"/>
      <c r="E12" s="87"/>
      <c r="F12" s="87"/>
      <c r="G12" s="88"/>
      <c r="H12" s="79"/>
    </row>
    <row r="13" spans="1:8" ht="15.75" x14ac:dyDescent="0.25">
      <c r="A13" s="106" t="s">
        <v>13</v>
      </c>
      <c r="B13" s="13"/>
      <c r="C13" s="14"/>
      <c r="D13" s="86"/>
      <c r="E13" s="87"/>
      <c r="F13" s="87"/>
      <c r="G13" s="88"/>
      <c r="H13" s="79"/>
    </row>
    <row r="14" spans="1:8" ht="15.75" x14ac:dyDescent="0.25">
      <c r="A14" s="106" t="s">
        <v>71</v>
      </c>
      <c r="B14" s="13"/>
      <c r="C14" s="14"/>
      <c r="D14" s="86"/>
      <c r="E14" s="87"/>
      <c r="F14" s="87"/>
      <c r="G14" s="88"/>
      <c r="H14" s="79"/>
    </row>
    <row r="15" spans="1:8" ht="15.75" x14ac:dyDescent="0.25">
      <c r="A15" s="106" t="s">
        <v>25</v>
      </c>
      <c r="B15" s="13"/>
      <c r="C15" s="14"/>
      <c r="D15" s="86">
        <v>3</v>
      </c>
      <c r="E15" s="87">
        <v>534647</v>
      </c>
      <c r="F15" s="87">
        <v>148887</v>
      </c>
      <c r="G15" s="88">
        <f>F15/E15</f>
        <v>0.27847720084466948</v>
      </c>
      <c r="H15" s="79"/>
    </row>
    <row r="16" spans="1:8" ht="15.75" x14ac:dyDescent="0.25">
      <c r="A16" s="106" t="s">
        <v>72</v>
      </c>
      <c r="B16" s="13"/>
      <c r="C16" s="14"/>
      <c r="D16" s="86"/>
      <c r="E16" s="87"/>
      <c r="F16" s="87"/>
      <c r="G16" s="88"/>
      <c r="H16" s="79"/>
    </row>
    <row r="17" spans="1:8" ht="15.75" x14ac:dyDescent="0.25">
      <c r="A17" s="106" t="s">
        <v>109</v>
      </c>
      <c r="B17" s="13"/>
      <c r="C17" s="14"/>
      <c r="D17" s="86"/>
      <c r="E17" s="87"/>
      <c r="F17" s="87"/>
      <c r="G17" s="88"/>
      <c r="H17" s="79"/>
    </row>
    <row r="18" spans="1:8" ht="15.75" x14ac:dyDescent="0.25">
      <c r="A18" s="106" t="s">
        <v>14</v>
      </c>
      <c r="B18" s="13"/>
      <c r="C18" s="14"/>
      <c r="D18" s="86"/>
      <c r="E18" s="87"/>
      <c r="F18" s="87"/>
      <c r="G18" s="88"/>
      <c r="H18" s="79"/>
    </row>
    <row r="19" spans="1:8" ht="15.75" x14ac:dyDescent="0.25">
      <c r="A19" s="106" t="s">
        <v>16</v>
      </c>
      <c r="B19" s="13"/>
      <c r="C19" s="14"/>
      <c r="D19" s="86">
        <v>1</v>
      </c>
      <c r="E19" s="87">
        <v>574914</v>
      </c>
      <c r="F19" s="87">
        <v>190591</v>
      </c>
      <c r="G19" s="88">
        <f>F19/E19</f>
        <v>0.33151219138862509</v>
      </c>
      <c r="H19" s="79"/>
    </row>
    <row r="20" spans="1:8" ht="15.75" x14ac:dyDescent="0.25">
      <c r="A20" s="106" t="s">
        <v>102</v>
      </c>
      <c r="B20" s="13"/>
      <c r="C20" s="14"/>
      <c r="D20" s="86"/>
      <c r="E20" s="87"/>
      <c r="F20" s="87"/>
      <c r="G20" s="88"/>
      <c r="H20" s="79"/>
    </row>
    <row r="21" spans="1:8" ht="15.75" x14ac:dyDescent="0.25">
      <c r="A21" s="106" t="s">
        <v>104</v>
      </c>
      <c r="B21" s="13"/>
      <c r="C21" s="14"/>
      <c r="D21" s="86"/>
      <c r="E21" s="87"/>
      <c r="F21" s="87"/>
      <c r="G21" s="88"/>
      <c r="H21" s="79"/>
    </row>
    <row r="22" spans="1:8" ht="15.75" x14ac:dyDescent="0.25">
      <c r="A22" s="106" t="s">
        <v>17</v>
      </c>
      <c r="B22" s="13"/>
      <c r="C22" s="14"/>
      <c r="D22" s="86"/>
      <c r="E22" s="87"/>
      <c r="F22" s="87"/>
      <c r="G22" s="88"/>
      <c r="H22" s="79"/>
    </row>
    <row r="23" spans="1:8" ht="15.75" x14ac:dyDescent="0.25">
      <c r="A23" s="106" t="s">
        <v>116</v>
      </c>
      <c r="B23" s="13"/>
      <c r="C23" s="14"/>
      <c r="D23" s="86"/>
      <c r="E23" s="87"/>
      <c r="F23" s="87"/>
      <c r="G23" s="88"/>
      <c r="H23" s="79"/>
    </row>
    <row r="24" spans="1:8" ht="15.75" x14ac:dyDescent="0.25">
      <c r="A24" s="106" t="s">
        <v>18</v>
      </c>
      <c r="B24" s="13"/>
      <c r="C24" s="14"/>
      <c r="D24" s="86">
        <v>1</v>
      </c>
      <c r="E24" s="87">
        <v>544201</v>
      </c>
      <c r="F24" s="87">
        <v>184593.5</v>
      </c>
      <c r="G24" s="88">
        <f>F24/E24</f>
        <v>0.33920095699934399</v>
      </c>
      <c r="H24" s="79"/>
    </row>
    <row r="25" spans="1:8" ht="15.75" x14ac:dyDescent="0.25">
      <c r="A25" s="107" t="s">
        <v>20</v>
      </c>
      <c r="B25" s="13"/>
      <c r="C25" s="14"/>
      <c r="D25" s="86">
        <v>2</v>
      </c>
      <c r="E25" s="87">
        <v>36630</v>
      </c>
      <c r="F25" s="87">
        <v>5296</v>
      </c>
      <c r="G25" s="88">
        <f>F25/E25</f>
        <v>0.14458094458094459</v>
      </c>
      <c r="H25" s="79"/>
    </row>
    <row r="26" spans="1:8" ht="15.75" x14ac:dyDescent="0.25">
      <c r="A26" s="107" t="s">
        <v>21</v>
      </c>
      <c r="B26" s="13"/>
      <c r="C26" s="14"/>
      <c r="D26" s="86">
        <v>4</v>
      </c>
      <c r="E26" s="87">
        <v>14966</v>
      </c>
      <c r="F26" s="87">
        <v>14966</v>
      </c>
      <c r="G26" s="88">
        <f>F26/E26</f>
        <v>1</v>
      </c>
      <c r="H26" s="79"/>
    </row>
    <row r="27" spans="1:8" ht="15.75" x14ac:dyDescent="0.25">
      <c r="A27" s="83" t="s">
        <v>22</v>
      </c>
      <c r="B27" s="13"/>
      <c r="C27" s="14"/>
      <c r="D27" s="86"/>
      <c r="E27" s="87"/>
      <c r="F27" s="87"/>
      <c r="G27" s="88"/>
      <c r="H27" s="79"/>
    </row>
    <row r="28" spans="1:8" ht="15.75" x14ac:dyDescent="0.25">
      <c r="A28" s="83" t="s">
        <v>23</v>
      </c>
      <c r="B28" s="13"/>
      <c r="C28" s="14"/>
      <c r="D28" s="86"/>
      <c r="E28" s="87">
        <v>3435</v>
      </c>
      <c r="F28" s="87">
        <v>3435</v>
      </c>
      <c r="G28" s="88">
        <f>F28/E28</f>
        <v>1</v>
      </c>
      <c r="H28" s="79"/>
    </row>
    <row r="29" spans="1:8" ht="15.75" x14ac:dyDescent="0.25">
      <c r="A29" s="83" t="s">
        <v>105</v>
      </c>
      <c r="B29" s="13"/>
      <c r="C29" s="14"/>
      <c r="D29" s="86">
        <v>1</v>
      </c>
      <c r="E29" s="87">
        <v>92665</v>
      </c>
      <c r="F29" s="87">
        <v>29680</v>
      </c>
      <c r="G29" s="88">
        <f>F29/E29</f>
        <v>0.32029353045918091</v>
      </c>
      <c r="H29" s="79"/>
    </row>
    <row r="30" spans="1:8" ht="15.75" x14ac:dyDescent="0.25">
      <c r="A30" s="83" t="s">
        <v>132</v>
      </c>
      <c r="B30" s="13"/>
      <c r="C30" s="14"/>
      <c r="D30" s="86">
        <v>10</v>
      </c>
      <c r="E30" s="87">
        <v>998480</v>
      </c>
      <c r="F30" s="87">
        <v>227780</v>
      </c>
      <c r="G30" s="88">
        <f>F30/E30</f>
        <v>0.22812675266404936</v>
      </c>
      <c r="H30" s="79"/>
    </row>
    <row r="31" spans="1:8" ht="15.75" x14ac:dyDescent="0.25">
      <c r="A31" s="83" t="s">
        <v>141</v>
      </c>
      <c r="B31" s="13"/>
      <c r="C31" s="14"/>
      <c r="D31" s="86"/>
      <c r="E31" s="87"/>
      <c r="F31" s="87"/>
      <c r="G31" s="88"/>
      <c r="H31" s="79"/>
    </row>
    <row r="32" spans="1:8" ht="15.75" x14ac:dyDescent="0.25">
      <c r="A32" s="83" t="s">
        <v>107</v>
      </c>
      <c r="B32" s="13"/>
      <c r="C32" s="14"/>
      <c r="D32" s="86"/>
      <c r="E32" s="87"/>
      <c r="F32" s="87"/>
      <c r="G32" s="88"/>
      <c r="H32" s="79"/>
    </row>
    <row r="33" spans="1:8" ht="15.75" x14ac:dyDescent="0.25">
      <c r="A33" s="83" t="s">
        <v>73</v>
      </c>
      <c r="B33" s="13"/>
      <c r="C33" s="14"/>
      <c r="D33" s="86"/>
      <c r="E33" s="87"/>
      <c r="F33" s="87"/>
      <c r="G33" s="88"/>
      <c r="H33" s="79"/>
    </row>
    <row r="34" spans="1:8" ht="15.75" x14ac:dyDescent="0.25">
      <c r="A34" s="83" t="s">
        <v>146</v>
      </c>
      <c r="B34" s="13"/>
      <c r="C34" s="14"/>
      <c r="D34" s="86">
        <v>1</v>
      </c>
      <c r="E34" s="87">
        <v>88351</v>
      </c>
      <c r="F34" s="87">
        <v>32483.5</v>
      </c>
      <c r="G34" s="88">
        <f>F34/E34</f>
        <v>0.36766420300845493</v>
      </c>
      <c r="H34" s="79"/>
    </row>
    <row r="35" spans="1:8" x14ac:dyDescent="0.2">
      <c r="A35" s="16" t="s">
        <v>28</v>
      </c>
      <c r="B35" s="13"/>
      <c r="C35" s="14"/>
      <c r="D35" s="90"/>
      <c r="E35" s="108">
        <v>27235</v>
      </c>
      <c r="F35" s="87">
        <v>4190</v>
      </c>
      <c r="G35" s="92"/>
      <c r="H35" s="79"/>
    </row>
    <row r="36" spans="1:8" x14ac:dyDescent="0.2">
      <c r="A36" s="16" t="s">
        <v>47</v>
      </c>
      <c r="B36" s="13"/>
      <c r="C36" s="14"/>
      <c r="D36" s="90"/>
      <c r="E36" s="108"/>
      <c r="F36" s="87"/>
      <c r="G36" s="92"/>
      <c r="H36" s="79"/>
    </row>
    <row r="37" spans="1:8" x14ac:dyDescent="0.2">
      <c r="A37" s="16" t="s">
        <v>30</v>
      </c>
      <c r="B37" s="13"/>
      <c r="C37" s="14"/>
      <c r="D37" s="90"/>
      <c r="E37" s="91"/>
      <c r="F37" s="89"/>
      <c r="G37" s="92"/>
      <c r="H37" s="79"/>
    </row>
    <row r="38" spans="1:8" x14ac:dyDescent="0.2">
      <c r="A38" s="17"/>
      <c r="B38" s="18"/>
      <c r="C38" s="14"/>
      <c r="D38" s="90"/>
      <c r="E38" s="93"/>
      <c r="F38" s="93"/>
      <c r="G38" s="92"/>
      <c r="H38" s="79"/>
    </row>
    <row r="39" spans="1:8" ht="15.75" x14ac:dyDescent="0.25">
      <c r="A39" s="19" t="s">
        <v>31</v>
      </c>
      <c r="B39" s="20"/>
      <c r="C39" s="21"/>
      <c r="D39" s="94">
        <f>SUM(D9:D38)</f>
        <v>24</v>
      </c>
      <c r="E39" s="95">
        <f>SUM(E9:E38)</f>
        <v>2979862</v>
      </c>
      <c r="F39" s="95">
        <f>SUM(F9:F38)</f>
        <v>859354</v>
      </c>
      <c r="G39" s="96">
        <f>F39/E39</f>
        <v>0.28838718034593547</v>
      </c>
      <c r="H39" s="80"/>
    </row>
    <row r="40" spans="1:8" ht="15.75" x14ac:dyDescent="0.25">
      <c r="A40" s="22"/>
      <c r="B40" s="22"/>
      <c r="C40" s="22"/>
      <c r="D40" s="97"/>
      <c r="E40" s="98"/>
      <c r="F40" s="99"/>
      <c r="G40" s="99"/>
      <c r="H40" s="81"/>
    </row>
    <row r="41" spans="1:8" ht="18" x14ac:dyDescent="0.25">
      <c r="A41" s="23" t="s">
        <v>32</v>
      </c>
      <c r="B41" s="24"/>
      <c r="C41" s="24"/>
      <c r="D41" s="25"/>
      <c r="E41" s="100"/>
      <c r="F41" s="101"/>
      <c r="G41" s="101"/>
      <c r="H41" s="81"/>
    </row>
    <row r="42" spans="1:8" ht="15.75" x14ac:dyDescent="0.25">
      <c r="A42" s="26"/>
      <c r="B42" s="26"/>
      <c r="C42" s="26"/>
      <c r="D42" s="102"/>
      <c r="E42" s="25" t="s">
        <v>33</v>
      </c>
      <c r="F42" s="25" t="s">
        <v>33</v>
      </c>
      <c r="G42" s="25" t="s">
        <v>5</v>
      </c>
      <c r="H42" s="81"/>
    </row>
    <row r="43" spans="1:8" ht="15.75" x14ac:dyDescent="0.25">
      <c r="A43" s="26"/>
      <c r="B43" s="26"/>
      <c r="C43" s="26"/>
      <c r="D43" s="102" t="s">
        <v>6</v>
      </c>
      <c r="E43" s="103" t="s">
        <v>34</v>
      </c>
      <c r="F43" s="101" t="s">
        <v>8</v>
      </c>
      <c r="G43" s="101" t="s">
        <v>35</v>
      </c>
      <c r="H43" s="81"/>
    </row>
    <row r="44" spans="1:8" ht="15.75" x14ac:dyDescent="0.25">
      <c r="A44" s="27" t="s">
        <v>36</v>
      </c>
      <c r="B44" s="28"/>
      <c r="C44" s="14"/>
      <c r="D44" s="86">
        <v>37</v>
      </c>
      <c r="E44" s="87">
        <v>527427.35</v>
      </c>
      <c r="F44" s="87">
        <v>54265.55</v>
      </c>
      <c r="G44" s="88">
        <f>1-(+F44/E44)</f>
        <v>0.89711274927248275</v>
      </c>
      <c r="H44" s="79"/>
    </row>
    <row r="45" spans="1:8" ht="15.75" x14ac:dyDescent="0.25">
      <c r="A45" s="27" t="s">
        <v>37</v>
      </c>
      <c r="B45" s="28"/>
      <c r="C45" s="14"/>
      <c r="D45" s="86"/>
      <c r="E45" s="87"/>
      <c r="F45" s="87"/>
      <c r="G45" s="88"/>
      <c r="H45" s="79"/>
    </row>
    <row r="46" spans="1:8" ht="15.75" x14ac:dyDescent="0.25">
      <c r="A46" s="27" t="s">
        <v>38</v>
      </c>
      <c r="B46" s="28"/>
      <c r="C46" s="14"/>
      <c r="D46" s="86">
        <v>125</v>
      </c>
      <c r="E46" s="87">
        <v>5170112.5</v>
      </c>
      <c r="F46" s="87">
        <v>432261.24</v>
      </c>
      <c r="G46" s="88">
        <f t="shared" ref="G46:G52" si="0">1-(+F46/E46)</f>
        <v>0.9163922951386454</v>
      </c>
      <c r="H46" s="79"/>
    </row>
    <row r="47" spans="1:8" ht="15.75" x14ac:dyDescent="0.25">
      <c r="A47" s="27" t="s">
        <v>39</v>
      </c>
      <c r="B47" s="28"/>
      <c r="C47" s="14"/>
      <c r="D47" s="86">
        <v>8</v>
      </c>
      <c r="E47" s="87">
        <v>1252221.25</v>
      </c>
      <c r="F47" s="87">
        <v>66572.55</v>
      </c>
      <c r="G47" s="88">
        <f t="shared" si="0"/>
        <v>0.94683643166093856</v>
      </c>
      <c r="H47" s="79"/>
    </row>
    <row r="48" spans="1:8" ht="15.75" x14ac:dyDescent="0.25">
      <c r="A48" s="27" t="s">
        <v>40</v>
      </c>
      <c r="B48" s="28"/>
      <c r="C48" s="14"/>
      <c r="D48" s="86">
        <v>106</v>
      </c>
      <c r="E48" s="87">
        <v>5432190</v>
      </c>
      <c r="F48" s="87">
        <v>533708.23</v>
      </c>
      <c r="G48" s="88">
        <f t="shared" si="0"/>
        <v>0.90175081688968906</v>
      </c>
      <c r="H48" s="79"/>
    </row>
    <row r="49" spans="1:8" ht="15.75" x14ac:dyDescent="0.25">
      <c r="A49" s="27" t="s">
        <v>41</v>
      </c>
      <c r="B49" s="28"/>
      <c r="C49" s="14"/>
      <c r="D49" s="86">
        <v>2</v>
      </c>
      <c r="E49" s="87">
        <v>27894</v>
      </c>
      <c r="F49" s="87">
        <v>6368</v>
      </c>
      <c r="G49" s="88">
        <f t="shared" si="0"/>
        <v>0.77170717717071768</v>
      </c>
      <c r="H49" s="79"/>
    </row>
    <row r="50" spans="1:8" ht="15.75" x14ac:dyDescent="0.25">
      <c r="A50" s="27" t="s">
        <v>42</v>
      </c>
      <c r="B50" s="28"/>
      <c r="C50" s="14"/>
      <c r="D50" s="86">
        <v>8</v>
      </c>
      <c r="E50" s="87">
        <v>1427705</v>
      </c>
      <c r="F50" s="87">
        <v>74170</v>
      </c>
      <c r="G50" s="88">
        <f t="shared" si="0"/>
        <v>0.94804949201690825</v>
      </c>
      <c r="H50" s="79"/>
    </row>
    <row r="51" spans="1:8" ht="15.75" x14ac:dyDescent="0.25">
      <c r="A51" s="27" t="s">
        <v>43</v>
      </c>
      <c r="B51" s="28"/>
      <c r="C51" s="14"/>
      <c r="D51" s="86">
        <v>4</v>
      </c>
      <c r="E51" s="87">
        <v>671460</v>
      </c>
      <c r="F51" s="87">
        <v>62410</v>
      </c>
      <c r="G51" s="88">
        <f t="shared" si="0"/>
        <v>0.90705328686742326</v>
      </c>
      <c r="H51" s="79"/>
    </row>
    <row r="52" spans="1:8" ht="15.75" x14ac:dyDescent="0.25">
      <c r="A52" s="27" t="s">
        <v>44</v>
      </c>
      <c r="B52" s="28"/>
      <c r="C52" s="14"/>
      <c r="D52" s="86">
        <v>2</v>
      </c>
      <c r="E52" s="87">
        <v>598125</v>
      </c>
      <c r="F52" s="87">
        <v>15925</v>
      </c>
      <c r="G52" s="88">
        <f t="shared" si="0"/>
        <v>0.97337513061650993</v>
      </c>
      <c r="H52" s="79"/>
    </row>
    <row r="53" spans="1:8" ht="15.75" x14ac:dyDescent="0.25">
      <c r="A53" s="29" t="s">
        <v>64</v>
      </c>
      <c r="B53" s="28"/>
      <c r="C53" s="14"/>
      <c r="D53" s="86"/>
      <c r="E53" s="87"/>
      <c r="F53" s="87"/>
      <c r="G53" s="88"/>
      <c r="H53" s="79"/>
    </row>
    <row r="54" spans="1:8" ht="15.75" x14ac:dyDescent="0.25">
      <c r="A54" s="27" t="s">
        <v>65</v>
      </c>
      <c r="B54" s="30"/>
      <c r="C54" s="14"/>
      <c r="D54" s="86">
        <v>544</v>
      </c>
      <c r="E54" s="87">
        <v>32974002.84</v>
      </c>
      <c r="F54" s="87">
        <v>3789881.53</v>
      </c>
      <c r="G54" s="88">
        <f>1-(+F54/E54)</f>
        <v>0.8850645598476572</v>
      </c>
      <c r="H54" s="79"/>
    </row>
    <row r="55" spans="1:8" ht="15.75" x14ac:dyDescent="0.25">
      <c r="A55" s="27" t="s">
        <v>66</v>
      </c>
      <c r="B55" s="30"/>
      <c r="C55" s="14"/>
      <c r="D55" s="86">
        <v>8</v>
      </c>
      <c r="E55" s="87">
        <v>1049054.42</v>
      </c>
      <c r="F55" s="87">
        <v>48696.7</v>
      </c>
      <c r="G55" s="88">
        <f>1-(+F55/E55)</f>
        <v>0.95358038718334559</v>
      </c>
      <c r="H55" s="79"/>
    </row>
    <row r="56" spans="1:8" x14ac:dyDescent="0.2">
      <c r="A56" s="16" t="s">
        <v>45</v>
      </c>
      <c r="B56" s="30"/>
      <c r="C56" s="14"/>
      <c r="D56" s="90"/>
      <c r="E56" s="109"/>
      <c r="F56" s="87"/>
      <c r="G56" s="92"/>
      <c r="H56" s="79"/>
    </row>
    <row r="57" spans="1:8" x14ac:dyDescent="0.2">
      <c r="A57" s="16" t="s">
        <v>46</v>
      </c>
      <c r="B57" s="28"/>
      <c r="C57" s="14"/>
      <c r="D57" s="90"/>
      <c r="E57" s="109"/>
      <c r="F57" s="87"/>
      <c r="G57" s="92"/>
      <c r="H57" s="79"/>
    </row>
    <row r="58" spans="1:8" x14ac:dyDescent="0.2">
      <c r="A58" s="16" t="s">
        <v>47</v>
      </c>
      <c r="B58" s="28"/>
      <c r="C58" s="14"/>
      <c r="D58" s="90"/>
      <c r="E58" s="108"/>
      <c r="F58" s="87"/>
      <c r="G58" s="92"/>
      <c r="H58" s="79"/>
    </row>
    <row r="59" spans="1:8" x14ac:dyDescent="0.2">
      <c r="A59" s="16" t="s">
        <v>30</v>
      </c>
      <c r="B59" s="28"/>
      <c r="C59" s="14"/>
      <c r="D59" s="90"/>
      <c r="E59" s="108"/>
      <c r="F59" s="87"/>
      <c r="G59" s="92"/>
      <c r="H59" s="79"/>
    </row>
    <row r="60" spans="1:8" ht="15.75" x14ac:dyDescent="0.25">
      <c r="A60" s="32"/>
      <c r="B60" s="18"/>
      <c r="C60" s="14"/>
      <c r="D60" s="90"/>
      <c r="E60" s="93"/>
      <c r="F60" s="93"/>
      <c r="G60" s="92"/>
      <c r="H60" s="79"/>
    </row>
    <row r="61" spans="1:8" ht="15.75" x14ac:dyDescent="0.25">
      <c r="A61" s="20" t="s">
        <v>48</v>
      </c>
      <c r="B61" s="33"/>
      <c r="C61" s="33"/>
      <c r="D61" s="94">
        <f>SUM(D44:D57)</f>
        <v>844</v>
      </c>
      <c r="E61" s="95">
        <f>SUM(E44:E60)</f>
        <v>49130192.359999999</v>
      </c>
      <c r="F61" s="95">
        <f>SUM(F44:F60)</f>
        <v>5084258.8</v>
      </c>
      <c r="G61" s="96">
        <f>1-(F61/E61)</f>
        <v>0.89651457574712412</v>
      </c>
      <c r="H61" s="76"/>
    </row>
    <row r="62" spans="1:8" ht="18" x14ac:dyDescent="0.25">
      <c r="A62" s="35"/>
      <c r="B62" s="36"/>
      <c r="C62" s="36"/>
      <c r="D62" s="111"/>
      <c r="E62" s="105"/>
      <c r="F62" s="34"/>
      <c r="G62" s="34"/>
      <c r="H62" s="78"/>
    </row>
    <row r="63" spans="1:8" ht="18" x14ac:dyDescent="0.25">
      <c r="A63" s="35" t="s">
        <v>49</v>
      </c>
      <c r="B63" s="36"/>
      <c r="C63" s="36"/>
      <c r="D63" s="51"/>
      <c r="E63" s="36"/>
      <c r="F63" s="37">
        <f>F61+F39</f>
        <v>5943612.7999999998</v>
      </c>
      <c r="G63" s="36"/>
      <c r="H63" s="78"/>
    </row>
    <row r="64" spans="1:8" ht="18" x14ac:dyDescent="0.25">
      <c r="A64" s="35"/>
      <c r="B64" s="36"/>
      <c r="C64" s="36"/>
      <c r="D64" s="51"/>
      <c r="E64" s="36"/>
      <c r="F64" s="37"/>
      <c r="G64" s="36"/>
      <c r="H64" s="78"/>
    </row>
    <row r="65" spans="1:8" ht="15.75" x14ac:dyDescent="0.25">
      <c r="A65" s="4" t="s">
        <v>50</v>
      </c>
      <c r="B65" s="40"/>
      <c r="C65" s="40"/>
      <c r="D65" s="40"/>
      <c r="E65" s="40"/>
      <c r="F65" s="41"/>
      <c r="G65" s="40"/>
      <c r="H65" s="24"/>
    </row>
    <row r="66" spans="1:8" ht="15.75" x14ac:dyDescent="0.25">
      <c r="A66" s="4" t="s">
        <v>51</v>
      </c>
      <c r="B66" s="40"/>
      <c r="C66" s="40"/>
      <c r="D66" s="40"/>
      <c r="E66" s="40"/>
      <c r="F66" s="41"/>
      <c r="G66" s="40"/>
      <c r="H66" s="24"/>
    </row>
    <row r="67" spans="1:8" ht="15.75" x14ac:dyDescent="0.25">
      <c r="A67" s="4" t="s">
        <v>52</v>
      </c>
      <c r="B67" s="40"/>
      <c r="C67" s="40"/>
      <c r="D67" s="40"/>
      <c r="E67" s="40"/>
      <c r="F67" s="41"/>
      <c r="G67" s="40"/>
      <c r="H67" s="24"/>
    </row>
    <row r="68" spans="1:8" ht="18" x14ac:dyDescent="0.25">
      <c r="A68" s="4"/>
      <c r="B68" s="40"/>
      <c r="C68" s="40"/>
      <c r="D68" s="40"/>
      <c r="E68" s="40"/>
      <c r="F68" s="41"/>
      <c r="G68" s="40"/>
      <c r="H68" s="78"/>
    </row>
    <row r="69" spans="1:8" ht="18" x14ac:dyDescent="0.25">
      <c r="A69" s="42" t="s">
        <v>53</v>
      </c>
      <c r="B69" s="39"/>
      <c r="C69" s="39"/>
      <c r="D69" s="39"/>
      <c r="E69" s="39"/>
      <c r="F69" s="37"/>
      <c r="G69" s="39"/>
      <c r="H69" s="78"/>
    </row>
    <row r="70" spans="1:8" ht="15.75" x14ac:dyDescent="0.25">
      <c r="A70" s="71"/>
      <c r="B70" s="21"/>
      <c r="C70" s="21"/>
      <c r="H70" s="21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1"/>
  <sheetViews>
    <sheetView showOutlineSymbols="0" zoomScale="87" workbookViewId="0">
      <selection activeCell="A5" sqref="A5"/>
    </sheetView>
  </sheetViews>
  <sheetFormatPr defaultColWidth="9.6640625" defaultRowHeight="15" x14ac:dyDescent="0.2"/>
  <cols>
    <col min="1" max="1" width="39.6640625" style="58" customWidth="1"/>
    <col min="2" max="2" width="27.6640625" style="58" customWidth="1"/>
    <col min="3" max="16384" width="9.6640625" style="58"/>
  </cols>
  <sheetData>
    <row r="1" spans="1:4" ht="23.25" x14ac:dyDescent="0.35">
      <c r="A1" s="57" t="s">
        <v>0</v>
      </c>
      <c r="B1" s="36"/>
      <c r="C1" s="37"/>
      <c r="D1" s="36"/>
    </row>
    <row r="2" spans="1:4" ht="23.25" x14ac:dyDescent="0.35">
      <c r="A2" s="57" t="s">
        <v>1</v>
      </c>
      <c r="B2" s="36"/>
      <c r="C2" s="21"/>
      <c r="D2" s="21"/>
    </row>
    <row r="3" spans="1:4" ht="23.25" x14ac:dyDescent="0.35">
      <c r="A3" s="57" t="s">
        <v>92</v>
      </c>
      <c r="B3" s="36"/>
      <c r="C3" s="21"/>
      <c r="D3" s="21"/>
    </row>
    <row r="4" spans="1:4" ht="23.25" x14ac:dyDescent="0.35">
      <c r="A4" s="57" t="str">
        <f>ARG!$A$3</f>
        <v>MONTH ENDED:   FEBRUARY 2020</v>
      </c>
      <c r="B4" s="36"/>
      <c r="C4" s="21"/>
      <c r="D4" s="21"/>
    </row>
    <row r="5" spans="1:4" ht="24" thickBot="1" x14ac:dyDescent="0.4">
      <c r="A5" s="57"/>
      <c r="B5" s="36"/>
      <c r="C5" s="21"/>
      <c r="D5" s="21"/>
    </row>
    <row r="6" spans="1:4" ht="21" thickTop="1" x14ac:dyDescent="0.3">
      <c r="A6" s="59" t="s">
        <v>93</v>
      </c>
      <c r="B6" s="60">
        <f>ARG!$D$39+LADYLUCK!$D$39+HOLLYWOOD!$D$40+HARNKC!$D$40+ISLE!$D$39+AMERKC!$D$39+AMERSC!$D$39+STJO!$D$39+LAGRANGE!$D$39+ISLEBV!$D$39+LUMIERE!$D$39+RIVERCITY!$D$39+CAPE!$D$39</f>
        <v>519</v>
      </c>
      <c r="C6" s="61"/>
      <c r="D6" s="21"/>
    </row>
    <row r="7" spans="1:4" ht="20.25" x14ac:dyDescent="0.3">
      <c r="A7" s="62" t="s">
        <v>94</v>
      </c>
      <c r="B7" s="63">
        <f>ARG!$E$39+LADYLUCK!$E$39+HOLLYWOOD!$E$40+HARNKC!$E$40+ISLE!$E$39+AMERKC!$E$39+AMERSC!$E$39+STJO!$E$39+LAGRANGE!$E$39+ISLEBV!$E$39+LUMIERE!$E$39+RIVERCITY!$E$39+CAPE!$E$39</f>
        <v>104784075.75</v>
      </c>
      <c r="C7" s="61"/>
      <c r="D7" s="21"/>
    </row>
    <row r="8" spans="1:4" ht="20.25" x14ac:dyDescent="0.3">
      <c r="A8" s="62" t="s">
        <v>95</v>
      </c>
      <c r="B8" s="63">
        <f>ARG!$F$39+LADYLUCK!$F$39+HOLLYWOOD!$F$40+HARNKC!$F$40+ISLE!$F$39+AMERKC!$F$39+AMERSC!$F$39+STJO!$F$39+LAGRANGE!$F$39+ISLEBV!$F$39+LUMIERE!$F$39+RIVERCITY!$F$39+CAPE!$F$39</f>
        <v>21573889.490000002</v>
      </c>
      <c r="C8" s="61"/>
      <c r="D8" s="21"/>
    </row>
    <row r="9" spans="1:4" ht="20.25" x14ac:dyDescent="0.3">
      <c r="A9" s="62" t="s">
        <v>96</v>
      </c>
      <c r="B9" s="64">
        <f>B8/B7</f>
        <v>0.2058890087599976</v>
      </c>
      <c r="C9" s="61"/>
      <c r="D9" s="21"/>
    </row>
    <row r="10" spans="1:4" ht="20.25" x14ac:dyDescent="0.3">
      <c r="A10" s="65"/>
      <c r="B10" s="66"/>
      <c r="C10" s="61"/>
      <c r="D10" s="21"/>
    </row>
    <row r="11" spans="1:4" ht="20.25" x14ac:dyDescent="0.3">
      <c r="A11" s="62" t="s">
        <v>97</v>
      </c>
      <c r="B11" s="67">
        <f>ARG!$D$60+LADYLUCK!$D$60+HOLLYWOOD!$D$62+HARNKC!$D$62+ISLE!$D$62+AMERKC!$D$62+AMERSC!$D$61+STJO!$D$60+LAGRANGE!$D$60+ISLEBV!$D$61+LUMIERE!$D$62+RIVERCITY!$D$62+CAPE!$D$61</f>
        <v>15972</v>
      </c>
      <c r="C11" s="61"/>
      <c r="D11" s="21"/>
    </row>
    <row r="12" spans="1:4" ht="20.25" x14ac:dyDescent="0.3">
      <c r="A12" s="62" t="s">
        <v>98</v>
      </c>
      <c r="B12" s="63">
        <f>ARG!$E$60+LADYLUCK!$E$60+HOLLYWOOD!$E$62+HARNKC!$E$62+ISLE!$E$62+AMERKC!$E$62+AMERSC!$E$61+STJO!$E$60+LAGRANGE!$E$60+ISLEBV!$E$61+LUMIERE!$E$62+RIVERCITY!$E$62+CAPE!$E$61</f>
        <v>1317002074.5799999</v>
      </c>
      <c r="C12" s="61"/>
      <c r="D12" s="21"/>
    </row>
    <row r="13" spans="1:4" ht="20.25" x14ac:dyDescent="0.3">
      <c r="A13" s="62" t="s">
        <v>99</v>
      </c>
      <c r="B13" s="63">
        <f>ARG!$F$60+LADYLUCK!$F$60+HOLLYWOOD!$F$62+HARNKC!$F$62+ISLE!$F$62+AMERKC!$F$62+AMERSC!$F$61+STJO!$F$60+LAGRANGE!$F$60+ISLEBV!$F$61+LUMIERE!$F$62+RIVERCITY!$F$62+CAPE!$F$61</f>
        <v>128361580.44</v>
      </c>
      <c r="C13" s="61"/>
      <c r="D13" s="21"/>
    </row>
    <row r="14" spans="1:4" ht="20.25" x14ac:dyDescent="0.3">
      <c r="A14" s="62" t="s">
        <v>100</v>
      </c>
      <c r="B14" s="64">
        <f>1-(B13/B12)</f>
        <v>0.90253502031806954</v>
      </c>
      <c r="C14" s="61"/>
      <c r="D14" s="21"/>
    </row>
    <row r="15" spans="1:4" ht="20.25" x14ac:dyDescent="0.3">
      <c r="A15" s="65"/>
      <c r="B15" s="68"/>
      <c r="C15" s="61"/>
      <c r="D15" s="21"/>
    </row>
    <row r="16" spans="1:4" ht="20.25" x14ac:dyDescent="0.3">
      <c r="A16" s="62" t="s">
        <v>101</v>
      </c>
      <c r="B16" s="63">
        <f>B13+B8</f>
        <v>149935469.93000001</v>
      </c>
      <c r="C16" s="61"/>
      <c r="D16" s="21"/>
    </row>
    <row r="17" spans="1:4" ht="21" thickBot="1" x14ac:dyDescent="0.35">
      <c r="A17" s="65"/>
      <c r="B17" s="66"/>
      <c r="C17" s="61"/>
      <c r="D17" s="21"/>
    </row>
    <row r="18" spans="1:4" ht="18.75" thickTop="1" x14ac:dyDescent="0.25">
      <c r="A18" s="69"/>
      <c r="B18" s="70"/>
      <c r="C18" s="21"/>
      <c r="D18" s="21"/>
    </row>
    <row r="19" spans="1:4" x14ac:dyDescent="0.2">
      <c r="A19" s="21"/>
      <c r="B19" s="21"/>
      <c r="C19" s="21"/>
      <c r="D19" s="21"/>
    </row>
    <row r="20" spans="1:4" ht="15.75" x14ac:dyDescent="0.25">
      <c r="A20" s="71" t="s">
        <v>53</v>
      </c>
      <c r="B20" s="21"/>
      <c r="C20" s="21"/>
      <c r="D20" s="21"/>
    </row>
    <row r="21" spans="1:4" ht="18" x14ac:dyDescent="0.25">
      <c r="A21" s="72"/>
      <c r="B21" s="21"/>
      <c r="C21" s="21"/>
      <c r="D21" s="21"/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FEBRUARY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9" t="s">
        <v>54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6" t="s">
        <v>10</v>
      </c>
      <c r="B9" s="13"/>
      <c r="C9" s="14"/>
      <c r="D9" s="86"/>
      <c r="E9" s="87"/>
      <c r="F9" s="87"/>
      <c r="G9" s="88"/>
      <c r="H9" s="15"/>
    </row>
    <row r="10" spans="1:8" ht="15.75" x14ac:dyDescent="0.25">
      <c r="A10" s="106" t="s">
        <v>11</v>
      </c>
      <c r="B10" s="13"/>
      <c r="C10" s="14"/>
      <c r="D10" s="86"/>
      <c r="E10" s="87"/>
      <c r="F10" s="87"/>
      <c r="G10" s="88"/>
      <c r="H10" s="15"/>
    </row>
    <row r="11" spans="1:8" ht="15.75" x14ac:dyDescent="0.25">
      <c r="A11" s="106" t="s">
        <v>118</v>
      </c>
      <c r="B11" s="13"/>
      <c r="C11" s="14"/>
      <c r="D11" s="86"/>
      <c r="E11" s="87"/>
      <c r="F11" s="87"/>
      <c r="G11" s="88"/>
      <c r="H11" s="15"/>
    </row>
    <row r="12" spans="1:8" ht="15.75" x14ac:dyDescent="0.25">
      <c r="A12" s="106" t="s">
        <v>12</v>
      </c>
      <c r="B12" s="13"/>
      <c r="C12" s="14"/>
      <c r="D12" s="86"/>
      <c r="E12" s="87"/>
      <c r="F12" s="87"/>
      <c r="G12" s="88"/>
      <c r="H12" s="15"/>
    </row>
    <row r="13" spans="1:8" ht="15.75" x14ac:dyDescent="0.25">
      <c r="A13" s="106" t="s">
        <v>126</v>
      </c>
      <c r="B13" s="13"/>
      <c r="C13" s="14"/>
      <c r="D13" s="86"/>
      <c r="E13" s="87"/>
      <c r="F13" s="87"/>
      <c r="G13" s="88"/>
      <c r="H13" s="15"/>
    </row>
    <row r="14" spans="1:8" ht="15.75" x14ac:dyDescent="0.25">
      <c r="A14" s="106" t="s">
        <v>57</v>
      </c>
      <c r="B14" s="13"/>
      <c r="C14" s="14"/>
      <c r="D14" s="86"/>
      <c r="E14" s="87"/>
      <c r="F14" s="87"/>
      <c r="G14" s="88"/>
      <c r="H14" s="15"/>
    </row>
    <row r="15" spans="1:8" ht="15.75" x14ac:dyDescent="0.25">
      <c r="A15" s="106" t="s">
        <v>130</v>
      </c>
      <c r="B15" s="13"/>
      <c r="C15" s="14"/>
      <c r="D15" s="86"/>
      <c r="E15" s="87"/>
      <c r="F15" s="87"/>
      <c r="G15" s="88"/>
      <c r="H15" s="15"/>
    </row>
    <row r="16" spans="1:8" ht="15.75" x14ac:dyDescent="0.25">
      <c r="A16" s="106" t="s">
        <v>137</v>
      </c>
      <c r="B16" s="13"/>
      <c r="C16" s="14"/>
      <c r="D16" s="86"/>
      <c r="E16" s="87"/>
      <c r="F16" s="87"/>
      <c r="G16" s="88"/>
      <c r="H16" s="15"/>
    </row>
    <row r="17" spans="1:8" ht="15.75" x14ac:dyDescent="0.25">
      <c r="A17" s="106" t="s">
        <v>13</v>
      </c>
      <c r="B17" s="13"/>
      <c r="C17" s="14"/>
      <c r="D17" s="86"/>
      <c r="E17" s="87"/>
      <c r="F17" s="87"/>
      <c r="G17" s="88"/>
      <c r="H17" s="15"/>
    </row>
    <row r="18" spans="1:8" ht="15.75" x14ac:dyDescent="0.25">
      <c r="A18" s="106" t="s">
        <v>14</v>
      </c>
      <c r="B18" s="13"/>
      <c r="C18" s="14"/>
      <c r="D18" s="86">
        <v>1</v>
      </c>
      <c r="E18" s="87">
        <v>436342</v>
      </c>
      <c r="F18" s="87">
        <v>127519</v>
      </c>
      <c r="G18" s="88">
        <f>F18/E18</f>
        <v>0.29224553217430366</v>
      </c>
      <c r="H18" s="15"/>
    </row>
    <row r="19" spans="1:8" ht="15.75" x14ac:dyDescent="0.25">
      <c r="A19" s="106" t="s">
        <v>15</v>
      </c>
      <c r="B19" s="13"/>
      <c r="C19" s="14"/>
      <c r="D19" s="86"/>
      <c r="E19" s="87"/>
      <c r="F19" s="87"/>
      <c r="G19" s="88"/>
      <c r="H19" s="15"/>
    </row>
    <row r="20" spans="1:8" ht="15.75" x14ac:dyDescent="0.25">
      <c r="A20" s="106" t="s">
        <v>16</v>
      </c>
      <c r="B20" s="13"/>
      <c r="C20" s="14"/>
      <c r="D20" s="86"/>
      <c r="E20" s="87"/>
      <c r="F20" s="87"/>
      <c r="G20" s="88"/>
      <c r="H20" s="15"/>
    </row>
    <row r="21" spans="1:8" ht="15.75" x14ac:dyDescent="0.25">
      <c r="A21" s="106" t="s">
        <v>138</v>
      </c>
      <c r="B21" s="13"/>
      <c r="C21" s="14"/>
      <c r="D21" s="86"/>
      <c r="E21" s="87"/>
      <c r="F21" s="87"/>
      <c r="G21" s="88"/>
      <c r="H21" s="15"/>
    </row>
    <row r="22" spans="1:8" ht="15.75" x14ac:dyDescent="0.25">
      <c r="A22" s="106" t="s">
        <v>60</v>
      </c>
      <c r="B22" s="13"/>
      <c r="C22" s="14"/>
      <c r="D22" s="86"/>
      <c r="E22" s="87"/>
      <c r="F22" s="87"/>
      <c r="G22" s="88"/>
      <c r="H22" s="15"/>
    </row>
    <row r="23" spans="1:8" ht="15.75" x14ac:dyDescent="0.25">
      <c r="A23" s="106" t="s">
        <v>18</v>
      </c>
      <c r="B23" s="13"/>
      <c r="C23" s="14"/>
      <c r="D23" s="86"/>
      <c r="E23" s="87"/>
      <c r="F23" s="87"/>
      <c r="G23" s="88"/>
      <c r="H23" s="15"/>
    </row>
    <row r="24" spans="1:8" ht="15.75" x14ac:dyDescent="0.25">
      <c r="A24" s="106" t="s">
        <v>19</v>
      </c>
      <c r="B24" s="13"/>
      <c r="C24" s="14"/>
      <c r="D24" s="86"/>
      <c r="E24" s="87"/>
      <c r="F24" s="87"/>
      <c r="G24" s="88"/>
      <c r="H24" s="15"/>
    </row>
    <row r="25" spans="1:8" ht="15.75" x14ac:dyDescent="0.25">
      <c r="A25" s="107" t="s">
        <v>20</v>
      </c>
      <c r="B25" s="13"/>
      <c r="C25" s="14"/>
      <c r="D25" s="86"/>
      <c r="E25" s="87"/>
      <c r="F25" s="87"/>
      <c r="G25" s="88"/>
      <c r="H25" s="15"/>
    </row>
    <row r="26" spans="1:8" ht="15.75" x14ac:dyDescent="0.25">
      <c r="A26" s="107" t="s">
        <v>21</v>
      </c>
      <c r="B26" s="13"/>
      <c r="C26" s="14"/>
      <c r="D26" s="86"/>
      <c r="E26" s="87"/>
      <c r="F26" s="87"/>
      <c r="G26" s="88"/>
      <c r="H26" s="15"/>
    </row>
    <row r="27" spans="1:8" ht="15.75" x14ac:dyDescent="0.25">
      <c r="A27" s="83" t="s">
        <v>22</v>
      </c>
      <c r="B27" s="13"/>
      <c r="C27" s="14"/>
      <c r="D27" s="86"/>
      <c r="E27" s="87"/>
      <c r="F27" s="87"/>
      <c r="G27" s="88"/>
      <c r="H27" s="15"/>
    </row>
    <row r="28" spans="1:8" ht="15.75" x14ac:dyDescent="0.25">
      <c r="A28" s="83" t="s">
        <v>23</v>
      </c>
      <c r="B28" s="13"/>
      <c r="C28" s="14"/>
      <c r="D28" s="86"/>
      <c r="E28" s="87"/>
      <c r="F28" s="87"/>
      <c r="G28" s="88"/>
      <c r="H28" s="15"/>
    </row>
    <row r="29" spans="1:8" ht="15.75" x14ac:dyDescent="0.25">
      <c r="A29" s="83" t="s">
        <v>24</v>
      </c>
      <c r="B29" s="13"/>
      <c r="C29" s="14"/>
      <c r="D29" s="86">
        <v>1</v>
      </c>
      <c r="E29" s="87">
        <v>43947</v>
      </c>
      <c r="F29" s="87">
        <v>39012</v>
      </c>
      <c r="G29" s="88">
        <f>F29/E29</f>
        <v>0.88770564543654862</v>
      </c>
      <c r="H29" s="15"/>
    </row>
    <row r="30" spans="1:8" ht="15.75" x14ac:dyDescent="0.25">
      <c r="A30" s="83" t="s">
        <v>25</v>
      </c>
      <c r="B30" s="13"/>
      <c r="C30" s="14"/>
      <c r="D30" s="86">
        <v>2</v>
      </c>
      <c r="E30" s="87">
        <v>373681</v>
      </c>
      <c r="F30" s="87">
        <v>128404.5</v>
      </c>
      <c r="G30" s="88">
        <f>F30/E30</f>
        <v>0.34362062828990503</v>
      </c>
      <c r="H30" s="15"/>
    </row>
    <row r="31" spans="1:8" ht="15.75" x14ac:dyDescent="0.25">
      <c r="A31" s="83" t="s">
        <v>26</v>
      </c>
      <c r="B31" s="13"/>
      <c r="C31" s="14"/>
      <c r="D31" s="86"/>
      <c r="E31" s="87"/>
      <c r="F31" s="87"/>
      <c r="G31" s="88"/>
      <c r="H31" s="15"/>
    </row>
    <row r="32" spans="1:8" ht="15.75" x14ac:dyDescent="0.25">
      <c r="A32" s="83" t="s">
        <v>132</v>
      </c>
      <c r="B32" s="13"/>
      <c r="C32" s="14"/>
      <c r="D32" s="86">
        <v>4</v>
      </c>
      <c r="E32" s="87">
        <v>798975</v>
      </c>
      <c r="F32" s="87">
        <v>92523.5</v>
      </c>
      <c r="G32" s="88">
        <f>F32/E32</f>
        <v>0.11580274726993961</v>
      </c>
      <c r="H32" s="15"/>
    </row>
    <row r="33" spans="1:8" ht="15.75" x14ac:dyDescent="0.25">
      <c r="A33" s="83" t="s">
        <v>109</v>
      </c>
      <c r="B33" s="13"/>
      <c r="C33" s="14"/>
      <c r="D33" s="86"/>
      <c r="E33" s="87"/>
      <c r="F33" s="87"/>
      <c r="G33" s="88"/>
      <c r="H33" s="15"/>
    </row>
    <row r="34" spans="1:8" ht="15.75" x14ac:dyDescent="0.25">
      <c r="A34" s="83" t="s">
        <v>27</v>
      </c>
      <c r="B34" s="13"/>
      <c r="C34" s="14"/>
      <c r="D34" s="86">
        <v>1</v>
      </c>
      <c r="E34" s="87">
        <v>33189</v>
      </c>
      <c r="F34" s="87">
        <v>17310.5</v>
      </c>
      <c r="G34" s="88">
        <f>F34/E34</f>
        <v>0.52157341287776071</v>
      </c>
      <c r="H34" s="15"/>
    </row>
    <row r="35" spans="1:8" x14ac:dyDescent="0.2">
      <c r="A35" s="16" t="s">
        <v>28</v>
      </c>
      <c r="B35" s="13"/>
      <c r="C35" s="14"/>
      <c r="D35" s="90"/>
      <c r="E35" s="91"/>
      <c r="F35" s="87"/>
      <c r="G35" s="92"/>
      <c r="H35" s="15"/>
    </row>
    <row r="36" spans="1:8" x14ac:dyDescent="0.2">
      <c r="A36" s="16" t="s">
        <v>29</v>
      </c>
      <c r="B36" s="13"/>
      <c r="C36" s="14"/>
      <c r="D36" s="90"/>
      <c r="E36" s="108"/>
      <c r="F36" s="87"/>
      <c r="G36" s="92"/>
      <c r="H36" s="15"/>
    </row>
    <row r="37" spans="1:8" x14ac:dyDescent="0.2">
      <c r="A37" s="16" t="s">
        <v>30</v>
      </c>
      <c r="B37" s="13"/>
      <c r="C37" s="14"/>
      <c r="D37" s="90"/>
      <c r="E37" s="91"/>
      <c r="F37" s="89"/>
      <c r="G37" s="92"/>
      <c r="H37" s="15"/>
    </row>
    <row r="38" spans="1:8" x14ac:dyDescent="0.2">
      <c r="A38" s="17"/>
      <c r="B38" s="18"/>
      <c r="C38" s="14"/>
      <c r="D38" s="90"/>
      <c r="E38" s="93"/>
      <c r="F38" s="93"/>
      <c r="G38" s="92"/>
      <c r="H38" s="15"/>
    </row>
    <row r="39" spans="1:8" ht="15.75" x14ac:dyDescent="0.25">
      <c r="A39" s="19" t="s">
        <v>31</v>
      </c>
      <c r="B39" s="20"/>
      <c r="C39" s="21"/>
      <c r="D39" s="94">
        <f>SUM(D9:D38)</f>
        <v>9</v>
      </c>
      <c r="E39" s="95">
        <f>SUM(E9:E38)</f>
        <v>1686134</v>
      </c>
      <c r="F39" s="95">
        <f>SUM(F9:F38)</f>
        <v>404769.5</v>
      </c>
      <c r="G39" s="96">
        <f>F39/E39</f>
        <v>0.24005772969408126</v>
      </c>
      <c r="H39" s="15"/>
    </row>
    <row r="40" spans="1:8" ht="15.75" x14ac:dyDescent="0.25">
      <c r="A40" s="22"/>
      <c r="B40" s="22"/>
      <c r="C40" s="22"/>
      <c r="D40" s="97"/>
      <c r="E40" s="98"/>
      <c r="F40" s="99"/>
      <c r="G40" s="99"/>
      <c r="H40" s="2"/>
    </row>
    <row r="41" spans="1:8" ht="18" x14ac:dyDescent="0.25">
      <c r="A41" s="23" t="s">
        <v>32</v>
      </c>
      <c r="B41" s="24"/>
      <c r="C41" s="24"/>
      <c r="D41" s="25"/>
      <c r="E41" s="100"/>
      <c r="F41" s="101"/>
      <c r="G41" s="101"/>
      <c r="H41" s="2"/>
    </row>
    <row r="42" spans="1:8" ht="15.75" x14ac:dyDescent="0.25">
      <c r="A42" s="26"/>
      <c r="B42" s="26"/>
      <c r="C42" s="26"/>
      <c r="D42" s="102"/>
      <c r="E42" s="25" t="s">
        <v>33</v>
      </c>
      <c r="F42" s="25" t="s">
        <v>33</v>
      </c>
      <c r="G42" s="25" t="s">
        <v>5</v>
      </c>
      <c r="H42" s="2"/>
    </row>
    <row r="43" spans="1:8" ht="15.75" x14ac:dyDescent="0.25">
      <c r="A43" s="26"/>
      <c r="B43" s="26"/>
      <c r="C43" s="26"/>
      <c r="D43" s="102" t="s">
        <v>6</v>
      </c>
      <c r="E43" s="103" t="s">
        <v>34</v>
      </c>
      <c r="F43" s="101" t="s">
        <v>8</v>
      </c>
      <c r="G43" s="101" t="s">
        <v>35</v>
      </c>
      <c r="H43" s="2"/>
    </row>
    <row r="44" spans="1:8" ht="15.75" x14ac:dyDescent="0.25">
      <c r="A44" s="27" t="s">
        <v>36</v>
      </c>
      <c r="B44" s="28"/>
      <c r="C44" s="14"/>
      <c r="D44" s="86">
        <v>23</v>
      </c>
      <c r="E44" s="87">
        <v>653159.13</v>
      </c>
      <c r="F44" s="87">
        <v>43837.79</v>
      </c>
      <c r="G44" s="88">
        <f>1-(+F44/E44)</f>
        <v>0.93288344602945383</v>
      </c>
      <c r="H44" s="15"/>
    </row>
    <row r="45" spans="1:8" ht="15.75" x14ac:dyDescent="0.25">
      <c r="A45" s="27" t="s">
        <v>37</v>
      </c>
      <c r="B45" s="28"/>
      <c r="C45" s="14"/>
      <c r="D45" s="86"/>
      <c r="E45" s="87"/>
      <c r="F45" s="87"/>
      <c r="G45" s="88"/>
      <c r="H45" s="15"/>
    </row>
    <row r="46" spans="1:8" ht="15.75" x14ac:dyDescent="0.25">
      <c r="A46" s="27" t="s">
        <v>38</v>
      </c>
      <c r="B46" s="28"/>
      <c r="C46" s="14"/>
      <c r="D46" s="86">
        <v>48</v>
      </c>
      <c r="E46" s="87">
        <v>1306058.75</v>
      </c>
      <c r="F46" s="87">
        <v>127116.5</v>
      </c>
      <c r="G46" s="88">
        <f>1-(+F46/E46)</f>
        <v>0.90267168303110412</v>
      </c>
      <c r="H46" s="15"/>
    </row>
    <row r="47" spans="1:8" ht="15.75" x14ac:dyDescent="0.25">
      <c r="A47" s="27" t="s">
        <v>39</v>
      </c>
      <c r="B47" s="28"/>
      <c r="C47" s="14"/>
      <c r="D47" s="86">
        <v>10</v>
      </c>
      <c r="E47" s="87">
        <v>597525</v>
      </c>
      <c r="F47" s="87">
        <v>47251.25</v>
      </c>
      <c r="G47" s="88">
        <f>1-(+F47/E47)</f>
        <v>0.92092171875653739</v>
      </c>
      <c r="H47" s="15"/>
    </row>
    <row r="48" spans="1:8" ht="15.75" x14ac:dyDescent="0.25">
      <c r="A48" s="27" t="s">
        <v>40</v>
      </c>
      <c r="B48" s="28"/>
      <c r="C48" s="14"/>
      <c r="D48" s="86">
        <v>48</v>
      </c>
      <c r="E48" s="87">
        <v>2534644</v>
      </c>
      <c r="F48" s="87">
        <v>203803.3</v>
      </c>
      <c r="G48" s="88">
        <f>1-(+F48/E48)</f>
        <v>0.9195929290267193</v>
      </c>
      <c r="H48" s="15"/>
    </row>
    <row r="49" spans="1:8" ht="15.75" x14ac:dyDescent="0.25">
      <c r="A49" s="27" t="s">
        <v>41</v>
      </c>
      <c r="B49" s="28"/>
      <c r="C49" s="14"/>
      <c r="D49" s="86"/>
      <c r="E49" s="87"/>
      <c r="F49" s="87"/>
      <c r="G49" s="88"/>
      <c r="H49" s="15"/>
    </row>
    <row r="50" spans="1:8" ht="15.75" x14ac:dyDescent="0.25">
      <c r="A50" s="27" t="s">
        <v>42</v>
      </c>
      <c r="B50" s="28"/>
      <c r="C50" s="14"/>
      <c r="D50" s="86">
        <v>3</v>
      </c>
      <c r="E50" s="87">
        <v>515170</v>
      </c>
      <c r="F50" s="87">
        <v>56040</v>
      </c>
      <c r="G50" s="88">
        <f>1-(+F50/E50)</f>
        <v>0.89122037385717334</v>
      </c>
      <c r="H50" s="15"/>
    </row>
    <row r="51" spans="1:8" ht="15.75" x14ac:dyDescent="0.25">
      <c r="A51" s="27" t="s">
        <v>43</v>
      </c>
      <c r="B51" s="28"/>
      <c r="C51" s="14"/>
      <c r="D51" s="86"/>
      <c r="E51" s="87"/>
      <c r="F51" s="87"/>
      <c r="G51" s="88"/>
      <c r="H51" s="15"/>
    </row>
    <row r="52" spans="1:8" ht="15.75" x14ac:dyDescent="0.25">
      <c r="A52" s="27" t="s">
        <v>44</v>
      </c>
      <c r="B52" s="28"/>
      <c r="C52" s="14"/>
      <c r="D52" s="86"/>
      <c r="E52" s="87"/>
      <c r="F52" s="87"/>
      <c r="G52" s="88"/>
      <c r="H52" s="15"/>
    </row>
    <row r="53" spans="1:8" ht="15.75" x14ac:dyDescent="0.25">
      <c r="A53" s="29" t="s">
        <v>65</v>
      </c>
      <c r="B53" s="30"/>
      <c r="C53" s="14"/>
      <c r="D53" s="86">
        <v>385</v>
      </c>
      <c r="E53" s="87">
        <v>23803912.43</v>
      </c>
      <c r="F53" s="87">
        <v>2631693.38</v>
      </c>
      <c r="G53" s="88">
        <f>1-(+F53/E53)</f>
        <v>0.8894428221520726</v>
      </c>
      <c r="H53" s="15"/>
    </row>
    <row r="54" spans="1:8" ht="15.75" x14ac:dyDescent="0.25">
      <c r="A54" s="29" t="s">
        <v>66</v>
      </c>
      <c r="B54" s="30"/>
      <c r="C54" s="14"/>
      <c r="D54" s="86"/>
      <c r="E54" s="87"/>
      <c r="F54" s="87"/>
      <c r="G54" s="88"/>
      <c r="H54" s="15"/>
    </row>
    <row r="55" spans="1:8" x14ac:dyDescent="0.2">
      <c r="A55" s="31" t="s">
        <v>45</v>
      </c>
      <c r="B55" s="30"/>
      <c r="C55" s="14"/>
      <c r="D55" s="90"/>
      <c r="E55" s="109"/>
      <c r="F55" s="87">
        <v>40</v>
      </c>
      <c r="G55" s="92"/>
      <c r="H55" s="15"/>
    </row>
    <row r="56" spans="1:8" x14ac:dyDescent="0.2">
      <c r="A56" s="16" t="s">
        <v>46</v>
      </c>
      <c r="B56" s="28"/>
      <c r="C56" s="14"/>
      <c r="D56" s="90"/>
      <c r="E56" s="109"/>
      <c r="F56" s="87"/>
      <c r="G56" s="92"/>
      <c r="H56" s="15"/>
    </row>
    <row r="57" spans="1:8" x14ac:dyDescent="0.2">
      <c r="A57" s="16" t="s">
        <v>47</v>
      </c>
      <c r="B57" s="28"/>
      <c r="C57" s="14"/>
      <c r="D57" s="90"/>
      <c r="E57" s="108"/>
      <c r="F57" s="87">
        <v>0.45</v>
      </c>
      <c r="G57" s="92"/>
      <c r="H57" s="15"/>
    </row>
    <row r="58" spans="1:8" x14ac:dyDescent="0.2">
      <c r="A58" s="16" t="s">
        <v>30</v>
      </c>
      <c r="B58" s="28"/>
      <c r="C58" s="14"/>
      <c r="D58" s="90"/>
      <c r="E58" s="108"/>
      <c r="F58" s="87"/>
      <c r="G58" s="92"/>
      <c r="H58" s="15"/>
    </row>
    <row r="59" spans="1:8" ht="15.75" x14ac:dyDescent="0.25">
      <c r="A59" s="32"/>
      <c r="B59" s="18"/>
      <c r="C59" s="14"/>
      <c r="D59" s="90"/>
      <c r="E59" s="110"/>
      <c r="F59" s="93"/>
      <c r="G59" s="92"/>
      <c r="H59" s="15"/>
    </row>
    <row r="60" spans="1:8" ht="15.75" x14ac:dyDescent="0.25">
      <c r="A60" s="20" t="s">
        <v>48</v>
      </c>
      <c r="B60" s="20"/>
      <c r="C60" s="21"/>
      <c r="D60" s="94">
        <f>SUM(D44:D56)</f>
        <v>517</v>
      </c>
      <c r="E60" s="95">
        <f>SUM(E44:E59)</f>
        <v>29410469.309999999</v>
      </c>
      <c r="F60" s="95">
        <f>SUM(F44:F59)</f>
        <v>3109782.67</v>
      </c>
      <c r="G60" s="96">
        <f>1-(F60/E60)</f>
        <v>0.89426273218487451</v>
      </c>
      <c r="H60" s="15"/>
    </row>
    <row r="61" spans="1:8" x14ac:dyDescent="0.2">
      <c r="A61" s="33"/>
      <c r="B61" s="33"/>
      <c r="C61" s="50"/>
      <c r="D61" s="111"/>
      <c r="E61" s="105"/>
      <c r="F61" s="34"/>
      <c r="G61" s="34"/>
      <c r="H61" s="2"/>
    </row>
    <row r="62" spans="1:8" ht="18" x14ac:dyDescent="0.25">
      <c r="A62" s="35" t="s">
        <v>49</v>
      </c>
      <c r="B62" s="36"/>
      <c r="C62" s="39"/>
      <c r="D62" s="51"/>
      <c r="E62" s="36"/>
      <c r="F62" s="37">
        <f>F60+F39</f>
        <v>3514552.17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50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53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43"/>
      <c r="B70" s="39"/>
      <c r="C70" s="39"/>
      <c r="D70" s="39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55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FEBRUARY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82" t="s">
        <v>106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6" t="s">
        <v>112</v>
      </c>
      <c r="B9" s="13"/>
      <c r="C9" s="14"/>
      <c r="D9" s="86">
        <v>5</v>
      </c>
      <c r="E9" s="87">
        <v>919322</v>
      </c>
      <c r="F9" s="87">
        <v>83237</v>
      </c>
      <c r="G9" s="88">
        <f>F9/E9</f>
        <v>9.0541725314960367E-2</v>
      </c>
      <c r="H9" s="15"/>
    </row>
    <row r="10" spans="1:8" ht="15.75" x14ac:dyDescent="0.25">
      <c r="A10" s="106" t="s">
        <v>11</v>
      </c>
      <c r="B10" s="13"/>
      <c r="C10" s="14"/>
      <c r="D10" s="86"/>
      <c r="E10" s="87"/>
      <c r="F10" s="87"/>
      <c r="G10" s="88"/>
      <c r="H10" s="15"/>
    </row>
    <row r="11" spans="1:8" ht="15.75" x14ac:dyDescent="0.25">
      <c r="A11" s="106" t="s">
        <v>115</v>
      </c>
      <c r="B11" s="13"/>
      <c r="C11" s="14"/>
      <c r="D11" s="86">
        <v>1</v>
      </c>
      <c r="E11" s="87">
        <v>308649</v>
      </c>
      <c r="F11" s="87">
        <v>76619</v>
      </c>
      <c r="G11" s="88">
        <f>F11/E11</f>
        <v>0.24823991005964705</v>
      </c>
      <c r="H11" s="15"/>
    </row>
    <row r="12" spans="1:8" ht="15.75" x14ac:dyDescent="0.25">
      <c r="A12" s="106" t="s">
        <v>73</v>
      </c>
      <c r="B12" s="13"/>
      <c r="C12" s="14"/>
      <c r="D12" s="86">
        <v>2</v>
      </c>
      <c r="E12" s="87">
        <v>151624</v>
      </c>
      <c r="F12" s="87">
        <v>14394</v>
      </c>
      <c r="G12" s="88">
        <f>F12/E12</f>
        <v>9.4932200707012082E-2</v>
      </c>
      <c r="H12" s="15"/>
    </row>
    <row r="13" spans="1:8" ht="15.75" x14ac:dyDescent="0.25">
      <c r="A13" s="106" t="s">
        <v>119</v>
      </c>
      <c r="B13" s="13"/>
      <c r="C13" s="14"/>
      <c r="D13" s="86">
        <v>3</v>
      </c>
      <c r="E13" s="87">
        <v>732478</v>
      </c>
      <c r="F13" s="87">
        <v>142665.79999999999</v>
      </c>
      <c r="G13" s="88">
        <f>F13/E13</f>
        <v>0.19477144706052604</v>
      </c>
      <c r="H13" s="15"/>
    </row>
    <row r="14" spans="1:8" ht="15.75" x14ac:dyDescent="0.25">
      <c r="A14" s="106" t="s">
        <v>25</v>
      </c>
      <c r="B14" s="13"/>
      <c r="C14" s="14"/>
      <c r="D14" s="86"/>
      <c r="E14" s="87"/>
      <c r="F14" s="87"/>
      <c r="G14" s="88"/>
      <c r="H14" s="15"/>
    </row>
    <row r="15" spans="1:8" ht="15.75" x14ac:dyDescent="0.25">
      <c r="A15" s="106" t="s">
        <v>57</v>
      </c>
      <c r="B15" s="13"/>
      <c r="C15" s="14"/>
      <c r="D15" s="86"/>
      <c r="E15" s="87"/>
      <c r="F15" s="87"/>
      <c r="G15" s="88"/>
      <c r="H15" s="15"/>
    </row>
    <row r="16" spans="1:8" ht="15.75" x14ac:dyDescent="0.25">
      <c r="A16" s="106" t="s">
        <v>10</v>
      </c>
      <c r="B16" s="13"/>
      <c r="C16" s="14"/>
      <c r="D16" s="86"/>
      <c r="E16" s="87"/>
      <c r="F16" s="87"/>
      <c r="G16" s="88"/>
      <c r="H16" s="15"/>
    </row>
    <row r="17" spans="1:8" ht="15.75" x14ac:dyDescent="0.25">
      <c r="A17" s="106" t="s">
        <v>14</v>
      </c>
      <c r="B17" s="13"/>
      <c r="C17" s="14"/>
      <c r="D17" s="86">
        <v>2</v>
      </c>
      <c r="E17" s="87">
        <v>1076681</v>
      </c>
      <c r="F17" s="87">
        <v>236983</v>
      </c>
      <c r="G17" s="88">
        <f t="shared" ref="G17:G25" si="0">F17/E17</f>
        <v>0.22010511934361246</v>
      </c>
      <c r="H17" s="15"/>
    </row>
    <row r="18" spans="1:8" ht="15.75" x14ac:dyDescent="0.25">
      <c r="A18" s="106" t="s">
        <v>15</v>
      </c>
      <c r="B18" s="13"/>
      <c r="C18" s="14"/>
      <c r="D18" s="86">
        <v>2</v>
      </c>
      <c r="E18" s="87">
        <v>903414</v>
      </c>
      <c r="F18" s="87">
        <v>463272</v>
      </c>
      <c r="G18" s="88">
        <f t="shared" si="0"/>
        <v>0.51280143987142113</v>
      </c>
      <c r="H18" s="15"/>
    </row>
    <row r="19" spans="1:8" ht="15.75" x14ac:dyDescent="0.25">
      <c r="A19" s="106" t="s">
        <v>58</v>
      </c>
      <c r="B19" s="13"/>
      <c r="C19" s="14"/>
      <c r="D19" s="86"/>
      <c r="E19" s="87"/>
      <c r="F19" s="87"/>
      <c r="G19" s="88"/>
      <c r="H19" s="15"/>
    </row>
    <row r="20" spans="1:8" ht="15.75" x14ac:dyDescent="0.25">
      <c r="A20" s="106" t="s">
        <v>17</v>
      </c>
      <c r="B20" s="13"/>
      <c r="C20" s="14"/>
      <c r="D20" s="86">
        <v>1</v>
      </c>
      <c r="E20" s="87">
        <v>163402</v>
      </c>
      <c r="F20" s="87">
        <v>53582</v>
      </c>
      <c r="G20" s="88">
        <f t="shared" si="0"/>
        <v>0.32791520299629134</v>
      </c>
      <c r="H20" s="15"/>
    </row>
    <row r="21" spans="1:8" ht="15.75" x14ac:dyDescent="0.25">
      <c r="A21" s="106" t="s">
        <v>129</v>
      </c>
      <c r="B21" s="13"/>
      <c r="C21" s="14"/>
      <c r="D21" s="86"/>
      <c r="E21" s="87"/>
      <c r="F21" s="87"/>
      <c r="G21" s="88"/>
      <c r="H21" s="15"/>
    </row>
    <row r="22" spans="1:8" ht="15.75" x14ac:dyDescent="0.25">
      <c r="A22" s="106" t="s">
        <v>59</v>
      </c>
      <c r="B22" s="13"/>
      <c r="C22" s="14"/>
      <c r="D22" s="86">
        <v>6</v>
      </c>
      <c r="E22" s="87">
        <v>3381764</v>
      </c>
      <c r="F22" s="87">
        <v>461478.5</v>
      </c>
      <c r="G22" s="88">
        <f t="shared" si="0"/>
        <v>0.13646088254532249</v>
      </c>
      <c r="H22" s="15"/>
    </row>
    <row r="23" spans="1:8" ht="15.75" x14ac:dyDescent="0.25">
      <c r="A23" s="106" t="s">
        <v>60</v>
      </c>
      <c r="B23" s="13"/>
      <c r="C23" s="14"/>
      <c r="D23" s="86">
        <v>4</v>
      </c>
      <c r="E23" s="87">
        <v>1354180</v>
      </c>
      <c r="F23" s="87">
        <v>248943.5</v>
      </c>
      <c r="G23" s="88">
        <f t="shared" si="0"/>
        <v>0.18383338994816051</v>
      </c>
      <c r="H23" s="15"/>
    </row>
    <row r="24" spans="1:8" ht="15.75" x14ac:dyDescent="0.25">
      <c r="A24" s="107" t="s">
        <v>20</v>
      </c>
      <c r="B24" s="13"/>
      <c r="C24" s="14"/>
      <c r="D24" s="86">
        <v>6</v>
      </c>
      <c r="E24" s="87">
        <v>951883</v>
      </c>
      <c r="F24" s="87">
        <v>213227</v>
      </c>
      <c r="G24" s="88">
        <f t="shared" si="0"/>
        <v>0.22400547126064863</v>
      </c>
      <c r="H24" s="15"/>
    </row>
    <row r="25" spans="1:8" ht="15.75" x14ac:dyDescent="0.25">
      <c r="A25" s="107" t="s">
        <v>21</v>
      </c>
      <c r="B25" s="13"/>
      <c r="C25" s="14"/>
      <c r="D25" s="86">
        <v>20</v>
      </c>
      <c r="E25" s="87">
        <v>304015</v>
      </c>
      <c r="F25" s="87">
        <v>304015</v>
      </c>
      <c r="G25" s="88">
        <f t="shared" si="0"/>
        <v>1</v>
      </c>
      <c r="H25" s="15"/>
    </row>
    <row r="26" spans="1:8" ht="15.75" x14ac:dyDescent="0.25">
      <c r="A26" s="83" t="s">
        <v>22</v>
      </c>
      <c r="B26" s="13"/>
      <c r="C26" s="14"/>
      <c r="D26" s="86"/>
      <c r="E26" s="87"/>
      <c r="F26" s="87"/>
      <c r="G26" s="88"/>
      <c r="H26" s="15"/>
    </row>
    <row r="27" spans="1:8" ht="15.75" x14ac:dyDescent="0.25">
      <c r="A27" s="83" t="s">
        <v>23</v>
      </c>
      <c r="B27" s="13"/>
      <c r="C27" s="14"/>
      <c r="D27" s="86"/>
      <c r="E27" s="87">
        <v>83597</v>
      </c>
      <c r="F27" s="87">
        <v>-55453</v>
      </c>
      <c r="G27" s="88">
        <f>F27/E27</f>
        <v>-0.66333720109573313</v>
      </c>
      <c r="H27" s="15"/>
    </row>
    <row r="28" spans="1:8" ht="15.75" x14ac:dyDescent="0.25">
      <c r="A28" s="106" t="s">
        <v>139</v>
      </c>
      <c r="B28" s="13"/>
      <c r="C28" s="14"/>
      <c r="D28" s="86"/>
      <c r="E28" s="87"/>
      <c r="F28" s="87"/>
      <c r="G28" s="88"/>
      <c r="H28" s="15"/>
    </row>
    <row r="29" spans="1:8" ht="15.75" x14ac:dyDescent="0.25">
      <c r="A29" s="83" t="s">
        <v>24</v>
      </c>
      <c r="B29" s="13"/>
      <c r="C29" s="14"/>
      <c r="D29" s="86">
        <v>2</v>
      </c>
      <c r="E29" s="87">
        <v>273862</v>
      </c>
      <c r="F29" s="87">
        <v>101762</v>
      </c>
      <c r="G29" s="88">
        <f>F29/E29</f>
        <v>0.37158130737378681</v>
      </c>
      <c r="H29" s="15"/>
    </row>
    <row r="30" spans="1:8" ht="15.75" x14ac:dyDescent="0.25">
      <c r="A30" s="83" t="s">
        <v>133</v>
      </c>
      <c r="B30" s="13"/>
      <c r="C30" s="14"/>
      <c r="D30" s="86">
        <v>2</v>
      </c>
      <c r="E30" s="87">
        <v>239866</v>
      </c>
      <c r="F30" s="87">
        <v>98138.9</v>
      </c>
      <c r="G30" s="88">
        <f>F30/E30</f>
        <v>0.40914052012373575</v>
      </c>
      <c r="H30" s="15"/>
    </row>
    <row r="31" spans="1:8" ht="15.75" x14ac:dyDescent="0.25">
      <c r="A31" s="83" t="s">
        <v>140</v>
      </c>
      <c r="B31" s="13"/>
      <c r="C31" s="14"/>
      <c r="D31" s="86"/>
      <c r="E31" s="89"/>
      <c r="F31" s="87"/>
      <c r="G31" s="88"/>
      <c r="H31" s="15"/>
    </row>
    <row r="32" spans="1:8" ht="15.75" x14ac:dyDescent="0.25">
      <c r="A32" s="83" t="s">
        <v>142</v>
      </c>
      <c r="B32" s="13"/>
      <c r="C32" s="14"/>
      <c r="D32" s="86"/>
      <c r="E32" s="89"/>
      <c r="F32" s="87"/>
      <c r="G32" s="88"/>
      <c r="H32" s="15"/>
    </row>
    <row r="33" spans="1:8" ht="15.75" x14ac:dyDescent="0.25">
      <c r="A33" s="83" t="s">
        <v>62</v>
      </c>
      <c r="B33" s="13"/>
      <c r="C33" s="14"/>
      <c r="D33" s="86">
        <v>24</v>
      </c>
      <c r="E33" s="89">
        <v>2702345</v>
      </c>
      <c r="F33" s="89">
        <v>567699.5</v>
      </c>
      <c r="G33" s="88">
        <f>F33/E33</f>
        <v>0.21007661864047708</v>
      </c>
      <c r="H33" s="15"/>
    </row>
    <row r="34" spans="1:8" ht="15.75" x14ac:dyDescent="0.25">
      <c r="A34" s="106" t="s">
        <v>63</v>
      </c>
      <c r="B34" s="13"/>
      <c r="C34" s="14"/>
      <c r="D34" s="86">
        <v>1</v>
      </c>
      <c r="E34" s="87">
        <v>95015</v>
      </c>
      <c r="F34" s="87">
        <v>22504</v>
      </c>
      <c r="G34" s="88">
        <f>F34/E34</f>
        <v>0.23684681366100088</v>
      </c>
      <c r="H34" s="15"/>
    </row>
    <row r="35" spans="1:8" ht="15.75" x14ac:dyDescent="0.25">
      <c r="A35" s="106" t="s">
        <v>109</v>
      </c>
      <c r="B35" s="13"/>
      <c r="C35" s="14"/>
      <c r="D35" s="86">
        <v>2</v>
      </c>
      <c r="E35" s="87">
        <v>276224</v>
      </c>
      <c r="F35" s="87">
        <v>59176</v>
      </c>
      <c r="G35" s="88">
        <f>F35/E35</f>
        <v>0.21423192771084337</v>
      </c>
      <c r="H35" s="15"/>
    </row>
    <row r="36" spans="1:8" x14ac:dyDescent="0.2">
      <c r="A36" s="16" t="s">
        <v>28</v>
      </c>
      <c r="B36" s="13"/>
      <c r="C36" s="14"/>
      <c r="D36" s="90"/>
      <c r="E36" s="91">
        <v>1767030</v>
      </c>
      <c r="F36" s="87">
        <v>245638</v>
      </c>
      <c r="G36" s="92"/>
      <c r="H36" s="15"/>
    </row>
    <row r="37" spans="1:8" x14ac:dyDescent="0.2">
      <c r="A37" s="16" t="s">
        <v>29</v>
      </c>
      <c r="B37" s="13"/>
      <c r="C37" s="14"/>
      <c r="D37" s="90"/>
      <c r="E37" s="91"/>
      <c r="F37" s="87"/>
      <c r="G37" s="92"/>
      <c r="H37" s="15"/>
    </row>
    <row r="38" spans="1:8" x14ac:dyDescent="0.2">
      <c r="A38" s="16" t="s">
        <v>30</v>
      </c>
      <c r="B38" s="13"/>
      <c r="C38" s="14"/>
      <c r="D38" s="90"/>
      <c r="E38" s="91"/>
      <c r="F38" s="89"/>
      <c r="G38" s="92"/>
      <c r="H38" s="15"/>
    </row>
    <row r="39" spans="1:8" x14ac:dyDescent="0.2">
      <c r="A39" s="17"/>
      <c r="B39" s="18"/>
      <c r="C39" s="21"/>
      <c r="D39" s="90"/>
      <c r="E39" s="93"/>
      <c r="F39" s="93"/>
      <c r="G39" s="92"/>
      <c r="H39" s="15"/>
    </row>
    <row r="40" spans="1:8" ht="15.75" x14ac:dyDescent="0.25">
      <c r="A40" s="19" t="s">
        <v>31</v>
      </c>
      <c r="B40" s="20"/>
      <c r="C40" s="22"/>
      <c r="D40" s="94">
        <f>SUM(D9:D39)</f>
        <v>83</v>
      </c>
      <c r="E40" s="95">
        <f>SUM(E9:E39)</f>
        <v>15685351</v>
      </c>
      <c r="F40" s="95">
        <f>SUM(F9:F39)</f>
        <v>3337882.1999999997</v>
      </c>
      <c r="G40" s="96">
        <f>F40/E40</f>
        <v>0.2128025187322872</v>
      </c>
      <c r="H40" s="2"/>
    </row>
    <row r="41" spans="1:8" ht="15.75" x14ac:dyDescent="0.25">
      <c r="A41" s="22"/>
      <c r="B41" s="22"/>
      <c r="C41" s="24"/>
      <c r="D41" s="97"/>
      <c r="E41" s="98"/>
      <c r="F41" s="99"/>
      <c r="G41" s="99"/>
      <c r="H41" s="2"/>
    </row>
    <row r="42" spans="1:8" ht="18" x14ac:dyDescent="0.25">
      <c r="A42" s="23" t="s">
        <v>32</v>
      </c>
      <c r="B42" s="24"/>
      <c r="C42" s="26"/>
      <c r="D42" s="25"/>
      <c r="E42" s="100"/>
      <c r="F42" s="101"/>
      <c r="G42" s="101"/>
      <c r="H42" s="2"/>
    </row>
    <row r="43" spans="1:8" ht="15.75" x14ac:dyDescent="0.25">
      <c r="A43" s="26"/>
      <c r="B43" s="26"/>
      <c r="C43" s="26"/>
      <c r="D43" s="102"/>
      <c r="E43" s="25" t="s">
        <v>33</v>
      </c>
      <c r="F43" s="25" t="s">
        <v>33</v>
      </c>
      <c r="G43" s="25" t="s">
        <v>5</v>
      </c>
      <c r="H43" s="2"/>
    </row>
    <row r="44" spans="1:8" ht="15.75" x14ac:dyDescent="0.25">
      <c r="A44" s="26"/>
      <c r="B44" s="26"/>
      <c r="C44" s="14"/>
      <c r="D44" s="102" t="s">
        <v>6</v>
      </c>
      <c r="E44" s="103" t="s">
        <v>34</v>
      </c>
      <c r="F44" s="101" t="s">
        <v>8</v>
      </c>
      <c r="G44" s="101" t="s">
        <v>35</v>
      </c>
      <c r="H44" s="15"/>
    </row>
    <row r="45" spans="1:8" ht="15.75" x14ac:dyDescent="0.25">
      <c r="A45" s="27" t="s">
        <v>36</v>
      </c>
      <c r="B45" s="28"/>
      <c r="C45" s="14"/>
      <c r="D45" s="86">
        <v>174</v>
      </c>
      <c r="E45" s="87">
        <v>31340347.48</v>
      </c>
      <c r="F45" s="87">
        <v>1647188.15</v>
      </c>
      <c r="G45" s="88">
        <f t="shared" ref="G45:G51" si="1">1-(+F45/E45)</f>
        <v>0.94744193085124018</v>
      </c>
      <c r="H45" s="15"/>
    </row>
    <row r="46" spans="1:8" ht="15.75" x14ac:dyDescent="0.25">
      <c r="A46" s="27" t="s">
        <v>37</v>
      </c>
      <c r="B46" s="28"/>
      <c r="C46" s="14"/>
      <c r="D46" s="86">
        <v>3</v>
      </c>
      <c r="E46" s="87">
        <v>1179890.1499999999</v>
      </c>
      <c r="F46" s="87">
        <v>160396.25</v>
      </c>
      <c r="G46" s="88">
        <f t="shared" si="1"/>
        <v>0.86405831932743904</v>
      </c>
      <c r="H46" s="15"/>
    </row>
    <row r="47" spans="1:8" ht="15.75" x14ac:dyDescent="0.25">
      <c r="A47" s="27" t="s">
        <v>38</v>
      </c>
      <c r="B47" s="28"/>
      <c r="C47" s="14"/>
      <c r="D47" s="86">
        <v>302</v>
      </c>
      <c r="E47" s="87">
        <v>29335220.02</v>
      </c>
      <c r="F47" s="87">
        <v>1775226.38</v>
      </c>
      <c r="G47" s="88">
        <f t="shared" si="1"/>
        <v>0.93948481113181714</v>
      </c>
      <c r="H47" s="15"/>
    </row>
    <row r="48" spans="1:8" ht="15.75" x14ac:dyDescent="0.25">
      <c r="A48" s="27" t="s">
        <v>39</v>
      </c>
      <c r="B48" s="28"/>
      <c r="C48" s="14"/>
      <c r="D48" s="86">
        <v>23</v>
      </c>
      <c r="E48" s="87">
        <v>1036467.5</v>
      </c>
      <c r="F48" s="87">
        <v>91965.5</v>
      </c>
      <c r="G48" s="88">
        <f t="shared" si="1"/>
        <v>0.9112702520821927</v>
      </c>
      <c r="H48" s="15"/>
    </row>
    <row r="49" spans="1:8" ht="15.75" x14ac:dyDescent="0.25">
      <c r="A49" s="27" t="s">
        <v>40</v>
      </c>
      <c r="B49" s="28"/>
      <c r="C49" s="14"/>
      <c r="D49" s="86">
        <v>149</v>
      </c>
      <c r="E49" s="87">
        <v>13837366.529999999</v>
      </c>
      <c r="F49" s="87">
        <v>951065.55</v>
      </c>
      <c r="G49" s="88">
        <f t="shared" si="1"/>
        <v>0.93126831265631005</v>
      </c>
      <c r="H49" s="15"/>
    </row>
    <row r="50" spans="1:8" ht="15.75" x14ac:dyDescent="0.25">
      <c r="A50" s="27" t="s">
        <v>41</v>
      </c>
      <c r="B50" s="28"/>
      <c r="C50" s="14"/>
      <c r="D50" s="86">
        <v>3</v>
      </c>
      <c r="E50" s="87">
        <v>240269</v>
      </c>
      <c r="F50" s="87">
        <v>8829.15</v>
      </c>
      <c r="G50" s="88">
        <f t="shared" si="1"/>
        <v>0.96325306219279228</v>
      </c>
      <c r="H50" s="15"/>
    </row>
    <row r="51" spans="1:8" ht="15.75" x14ac:dyDescent="0.25">
      <c r="A51" s="27" t="s">
        <v>42</v>
      </c>
      <c r="B51" s="28"/>
      <c r="C51" s="14"/>
      <c r="D51" s="86">
        <v>28</v>
      </c>
      <c r="E51" s="87">
        <v>2921100</v>
      </c>
      <c r="F51" s="87">
        <v>312638.25</v>
      </c>
      <c r="G51" s="88">
        <f t="shared" si="1"/>
        <v>0.89297242477149019</v>
      </c>
      <c r="H51" s="15"/>
    </row>
    <row r="52" spans="1:8" ht="15.75" x14ac:dyDescent="0.25">
      <c r="A52" s="27" t="s">
        <v>43</v>
      </c>
      <c r="B52" s="28"/>
      <c r="C52" s="14"/>
      <c r="D52" s="86"/>
      <c r="E52" s="87"/>
      <c r="F52" s="87"/>
      <c r="G52" s="88"/>
      <c r="H52" s="15"/>
    </row>
    <row r="53" spans="1:8" ht="15.75" x14ac:dyDescent="0.25">
      <c r="A53" s="27" t="s">
        <v>44</v>
      </c>
      <c r="B53" s="28"/>
      <c r="C53" s="14"/>
      <c r="D53" s="86">
        <v>4</v>
      </c>
      <c r="E53" s="87">
        <v>469025</v>
      </c>
      <c r="F53" s="87">
        <v>26031</v>
      </c>
      <c r="G53" s="88">
        <f>1-(+F53/E53)</f>
        <v>0.94449976014071746</v>
      </c>
      <c r="H53" s="15"/>
    </row>
    <row r="54" spans="1:8" ht="15.75" x14ac:dyDescent="0.25">
      <c r="A54" s="29" t="s">
        <v>64</v>
      </c>
      <c r="B54" s="30"/>
      <c r="C54" s="14"/>
      <c r="D54" s="86">
        <v>2</v>
      </c>
      <c r="E54" s="87">
        <v>120100</v>
      </c>
      <c r="F54" s="87">
        <v>-13200</v>
      </c>
      <c r="G54" s="88">
        <f>1-(+F54/E54)</f>
        <v>1.1099084096586178</v>
      </c>
      <c r="H54" s="15"/>
    </row>
    <row r="55" spans="1:8" ht="15.75" x14ac:dyDescent="0.25">
      <c r="A55" s="27" t="s">
        <v>65</v>
      </c>
      <c r="B55" s="30"/>
      <c r="C55" s="14"/>
      <c r="D55" s="86">
        <v>1329</v>
      </c>
      <c r="E55" s="87">
        <v>105729633.39</v>
      </c>
      <c r="F55" s="87">
        <v>12317827.66</v>
      </c>
      <c r="G55" s="88">
        <f>1-(+F55/E55)</f>
        <v>0.88349692262183677</v>
      </c>
      <c r="H55" s="15"/>
    </row>
    <row r="56" spans="1:8" ht="15.75" x14ac:dyDescent="0.25">
      <c r="A56" s="27" t="s">
        <v>66</v>
      </c>
      <c r="B56" s="30"/>
      <c r="C56" s="14"/>
      <c r="D56" s="86"/>
      <c r="E56" s="87"/>
      <c r="F56" s="87"/>
      <c r="G56" s="88"/>
      <c r="H56" s="15"/>
    </row>
    <row r="57" spans="1:8" x14ac:dyDescent="0.2">
      <c r="A57" s="31" t="s">
        <v>45</v>
      </c>
      <c r="B57" s="30"/>
      <c r="C57" s="14"/>
      <c r="D57" s="90"/>
      <c r="E57" s="109"/>
      <c r="F57" s="87"/>
      <c r="G57" s="92"/>
      <c r="H57" s="15"/>
    </row>
    <row r="58" spans="1:8" x14ac:dyDescent="0.2">
      <c r="A58" s="16" t="s">
        <v>46</v>
      </c>
      <c r="B58" s="28"/>
      <c r="C58" s="14"/>
      <c r="D58" s="90"/>
      <c r="E58" s="109"/>
      <c r="F58" s="87"/>
      <c r="G58" s="92"/>
      <c r="H58" s="15"/>
    </row>
    <row r="59" spans="1:8" x14ac:dyDescent="0.2">
      <c r="A59" s="16" t="s">
        <v>47</v>
      </c>
      <c r="B59" s="28"/>
      <c r="C59" s="14"/>
      <c r="D59" s="90"/>
      <c r="E59" s="91"/>
      <c r="F59" s="87"/>
      <c r="G59" s="92"/>
      <c r="H59" s="15"/>
    </row>
    <row r="60" spans="1:8" x14ac:dyDescent="0.2">
      <c r="A60" s="16" t="s">
        <v>30</v>
      </c>
      <c r="B60" s="28"/>
      <c r="C60" s="14"/>
      <c r="D60" s="90"/>
      <c r="E60" s="91"/>
      <c r="F60" s="89"/>
      <c r="G60" s="92"/>
      <c r="H60" s="15"/>
    </row>
    <row r="61" spans="1:8" ht="15.75" x14ac:dyDescent="0.25">
      <c r="A61" s="32"/>
      <c r="B61" s="18"/>
      <c r="C61" s="21"/>
      <c r="D61" s="90"/>
      <c r="E61" s="93"/>
      <c r="F61" s="93"/>
      <c r="G61" s="92"/>
      <c r="H61" s="15"/>
    </row>
    <row r="62" spans="1:8" ht="15.75" x14ac:dyDescent="0.25">
      <c r="A62" s="20" t="s">
        <v>48</v>
      </c>
      <c r="B62" s="20"/>
      <c r="C62" s="33"/>
      <c r="D62" s="94">
        <f>SUM(D45:D58)</f>
        <v>2017</v>
      </c>
      <c r="E62" s="95">
        <f>SUM(E45:E61)</f>
        <v>186209419.06999999</v>
      </c>
      <c r="F62" s="95">
        <f>SUM(F45:F61)</f>
        <v>17277967.890000001</v>
      </c>
      <c r="G62" s="96">
        <f>1-(+F62/E62)</f>
        <v>0.9072121701668332</v>
      </c>
      <c r="H62" s="2"/>
    </row>
    <row r="63" spans="1:8" ht="18" x14ac:dyDescent="0.25">
      <c r="A63" s="33"/>
      <c r="B63" s="33"/>
      <c r="C63" s="36"/>
      <c r="D63" s="104"/>
      <c r="E63" s="105"/>
      <c r="F63" s="34"/>
      <c r="G63" s="34"/>
      <c r="H63" s="2"/>
    </row>
    <row r="64" spans="1:8" ht="18" x14ac:dyDescent="0.25">
      <c r="A64" s="35" t="s">
        <v>49</v>
      </c>
      <c r="B64" s="36"/>
      <c r="C64" s="39"/>
      <c r="D64" s="36"/>
      <c r="E64" s="36"/>
      <c r="F64" s="37">
        <f>F62+F40</f>
        <v>20615850.09</v>
      </c>
      <c r="G64" s="36"/>
      <c r="H64" s="2"/>
    </row>
    <row r="65" spans="1:8" ht="8.25" customHeight="1" x14ac:dyDescent="0.25">
      <c r="A65" s="35"/>
      <c r="B65" s="36"/>
      <c r="C65" s="39"/>
      <c r="D65" s="36"/>
      <c r="E65" s="36"/>
      <c r="F65" s="37"/>
      <c r="G65" s="36"/>
      <c r="H65" s="2"/>
    </row>
    <row r="66" spans="1:8" ht="15.75" x14ac:dyDescent="0.25">
      <c r="A66" s="4" t="s">
        <v>50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51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52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53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38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FEBRUARY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67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6" t="s">
        <v>112</v>
      </c>
      <c r="B9" s="13"/>
      <c r="C9" s="14"/>
      <c r="D9" s="86"/>
      <c r="E9" s="112"/>
      <c r="F9" s="87"/>
      <c r="G9" s="88"/>
      <c r="H9" s="15"/>
    </row>
    <row r="10" spans="1:8" ht="15.75" x14ac:dyDescent="0.25">
      <c r="A10" s="106" t="s">
        <v>11</v>
      </c>
      <c r="B10" s="13"/>
      <c r="C10" s="14"/>
      <c r="D10" s="86">
        <v>7</v>
      </c>
      <c r="E10" s="112">
        <v>2629075</v>
      </c>
      <c r="F10" s="87">
        <v>494672</v>
      </c>
      <c r="G10" s="113">
        <f>F10/E10</f>
        <v>0.18815438890103933</v>
      </c>
      <c r="H10" s="15"/>
    </row>
    <row r="11" spans="1:8" ht="15.75" x14ac:dyDescent="0.25">
      <c r="A11" s="106" t="s">
        <v>115</v>
      </c>
      <c r="B11" s="13"/>
      <c r="C11" s="14"/>
      <c r="D11" s="86">
        <v>6</v>
      </c>
      <c r="E11" s="112">
        <v>389685</v>
      </c>
      <c r="F11" s="87">
        <v>156729</v>
      </c>
      <c r="G11" s="113">
        <f>F11/E11</f>
        <v>0.40219407983371186</v>
      </c>
      <c r="H11" s="15"/>
    </row>
    <row r="12" spans="1:8" ht="15.75" x14ac:dyDescent="0.25">
      <c r="A12" s="106" t="s">
        <v>73</v>
      </c>
      <c r="B12" s="13"/>
      <c r="C12" s="14"/>
      <c r="D12" s="86">
        <v>2</v>
      </c>
      <c r="E12" s="112">
        <v>183994</v>
      </c>
      <c r="F12" s="87">
        <v>29294.5</v>
      </c>
      <c r="G12" s="113">
        <f>F12/E12</f>
        <v>0.15921443090535561</v>
      </c>
      <c r="H12" s="15"/>
    </row>
    <row r="13" spans="1:8" ht="15.75" x14ac:dyDescent="0.25">
      <c r="A13" s="106" t="s">
        <v>119</v>
      </c>
      <c r="B13" s="13"/>
      <c r="C13" s="14"/>
      <c r="D13" s="86"/>
      <c r="E13" s="112"/>
      <c r="F13" s="87"/>
      <c r="G13" s="113"/>
      <c r="H13" s="15"/>
    </row>
    <row r="14" spans="1:8" ht="15.75" x14ac:dyDescent="0.25">
      <c r="A14" s="106" t="s">
        <v>25</v>
      </c>
      <c r="B14" s="13"/>
      <c r="C14" s="14"/>
      <c r="D14" s="86">
        <v>2</v>
      </c>
      <c r="E14" s="112">
        <v>400816</v>
      </c>
      <c r="F14" s="87">
        <v>145621</v>
      </c>
      <c r="G14" s="113">
        <f>F14/E14</f>
        <v>0.36331134485649275</v>
      </c>
      <c r="H14" s="15"/>
    </row>
    <row r="15" spans="1:8" ht="15.75" x14ac:dyDescent="0.25">
      <c r="A15" s="106" t="s">
        <v>57</v>
      </c>
      <c r="B15" s="13"/>
      <c r="C15" s="14"/>
      <c r="D15" s="86"/>
      <c r="E15" s="112"/>
      <c r="F15" s="87"/>
      <c r="G15" s="113"/>
      <c r="H15" s="15"/>
    </row>
    <row r="16" spans="1:8" ht="15.75" x14ac:dyDescent="0.25">
      <c r="A16" s="106" t="s">
        <v>10</v>
      </c>
      <c r="B16" s="13"/>
      <c r="C16" s="14"/>
      <c r="D16" s="86"/>
      <c r="E16" s="112"/>
      <c r="F16" s="87"/>
      <c r="G16" s="113"/>
      <c r="H16" s="15"/>
    </row>
    <row r="17" spans="1:8" ht="15.75" x14ac:dyDescent="0.25">
      <c r="A17" s="106" t="s">
        <v>14</v>
      </c>
      <c r="B17" s="13"/>
      <c r="C17" s="14"/>
      <c r="D17" s="86">
        <v>2</v>
      </c>
      <c r="E17" s="112">
        <v>1328518</v>
      </c>
      <c r="F17" s="87">
        <v>290552</v>
      </c>
      <c r="G17" s="88">
        <f t="shared" ref="G17:G23" si="0">F17/E17</f>
        <v>0.21870384895048467</v>
      </c>
      <c r="H17" s="15"/>
    </row>
    <row r="18" spans="1:8" ht="15.75" x14ac:dyDescent="0.25">
      <c r="A18" s="106" t="s">
        <v>15</v>
      </c>
      <c r="B18" s="13"/>
      <c r="C18" s="14"/>
      <c r="D18" s="86">
        <v>2</v>
      </c>
      <c r="E18" s="112">
        <v>1530774</v>
      </c>
      <c r="F18" s="87">
        <v>114527.5</v>
      </c>
      <c r="G18" s="113">
        <f t="shared" si="0"/>
        <v>7.4816726701655498E-2</v>
      </c>
      <c r="H18" s="15"/>
    </row>
    <row r="19" spans="1:8" ht="15.75" x14ac:dyDescent="0.25">
      <c r="A19" s="106" t="s">
        <v>58</v>
      </c>
      <c r="B19" s="13"/>
      <c r="C19" s="14"/>
      <c r="D19" s="86">
        <v>1</v>
      </c>
      <c r="E19" s="112">
        <v>267994</v>
      </c>
      <c r="F19" s="87">
        <v>81512.5</v>
      </c>
      <c r="G19" s="88">
        <f t="shared" si="0"/>
        <v>0.30415792890885618</v>
      </c>
      <c r="H19" s="15"/>
    </row>
    <row r="20" spans="1:8" ht="15.75" x14ac:dyDescent="0.25">
      <c r="A20" s="106" t="s">
        <v>17</v>
      </c>
      <c r="B20" s="13"/>
      <c r="C20" s="14"/>
      <c r="D20" s="86"/>
      <c r="E20" s="112"/>
      <c r="F20" s="87"/>
      <c r="G20" s="88"/>
      <c r="H20" s="15"/>
    </row>
    <row r="21" spans="1:8" ht="15.75" x14ac:dyDescent="0.25">
      <c r="A21" s="106" t="s">
        <v>129</v>
      </c>
      <c r="B21" s="13"/>
      <c r="C21" s="14"/>
      <c r="D21" s="86"/>
      <c r="E21" s="112"/>
      <c r="F21" s="87"/>
      <c r="G21" s="88"/>
      <c r="H21" s="15"/>
    </row>
    <row r="22" spans="1:8" ht="15.75" x14ac:dyDescent="0.25">
      <c r="A22" s="106" t="s">
        <v>59</v>
      </c>
      <c r="B22" s="13"/>
      <c r="C22" s="14"/>
      <c r="D22" s="86">
        <v>6</v>
      </c>
      <c r="E22" s="112">
        <v>3310461</v>
      </c>
      <c r="F22" s="87">
        <v>932010</v>
      </c>
      <c r="G22" s="88">
        <f t="shared" si="0"/>
        <v>0.28153480738785325</v>
      </c>
      <c r="H22" s="15"/>
    </row>
    <row r="23" spans="1:8" ht="15.75" x14ac:dyDescent="0.25">
      <c r="A23" s="106" t="s">
        <v>60</v>
      </c>
      <c r="B23" s="13"/>
      <c r="C23" s="14"/>
      <c r="D23" s="86">
        <v>3</v>
      </c>
      <c r="E23" s="112">
        <v>1284757</v>
      </c>
      <c r="F23" s="87">
        <v>62890.5</v>
      </c>
      <c r="G23" s="88">
        <f t="shared" si="0"/>
        <v>4.8951280281018125E-2</v>
      </c>
      <c r="H23" s="15"/>
    </row>
    <row r="24" spans="1:8" ht="15.75" x14ac:dyDescent="0.25">
      <c r="A24" s="107" t="s">
        <v>20</v>
      </c>
      <c r="B24" s="13"/>
      <c r="C24" s="14"/>
      <c r="D24" s="86">
        <v>4</v>
      </c>
      <c r="E24" s="112">
        <v>812213</v>
      </c>
      <c r="F24" s="87">
        <v>227042</v>
      </c>
      <c r="G24" s="88">
        <f>F24/E24</f>
        <v>0.27953504807236523</v>
      </c>
      <c r="H24" s="15"/>
    </row>
    <row r="25" spans="1:8" ht="15.75" x14ac:dyDescent="0.25">
      <c r="A25" s="107" t="s">
        <v>21</v>
      </c>
      <c r="B25" s="13"/>
      <c r="C25" s="14"/>
      <c r="D25" s="86">
        <v>13</v>
      </c>
      <c r="E25" s="112">
        <v>153957</v>
      </c>
      <c r="F25" s="87">
        <v>153957</v>
      </c>
      <c r="G25" s="88">
        <f>F25/E25</f>
        <v>1</v>
      </c>
      <c r="H25" s="15"/>
    </row>
    <row r="26" spans="1:8" ht="15.75" x14ac:dyDescent="0.25">
      <c r="A26" s="83" t="s">
        <v>22</v>
      </c>
      <c r="B26" s="13"/>
      <c r="C26" s="14"/>
      <c r="D26" s="86"/>
      <c r="E26" s="112"/>
      <c r="F26" s="87"/>
      <c r="G26" s="88"/>
      <c r="H26" s="15"/>
    </row>
    <row r="27" spans="1:8" ht="15.75" x14ac:dyDescent="0.25">
      <c r="A27" s="83" t="s">
        <v>23</v>
      </c>
      <c r="B27" s="13"/>
      <c r="C27" s="14"/>
      <c r="D27" s="86"/>
      <c r="E27" s="112">
        <v>38709</v>
      </c>
      <c r="F27" s="87">
        <v>14573</v>
      </c>
      <c r="G27" s="88">
        <f>F27/E27</f>
        <v>0.37647575499237901</v>
      </c>
      <c r="H27" s="15"/>
    </row>
    <row r="28" spans="1:8" ht="15.75" x14ac:dyDescent="0.25">
      <c r="A28" s="106" t="s">
        <v>139</v>
      </c>
      <c r="B28" s="13"/>
      <c r="C28" s="14"/>
      <c r="D28" s="86">
        <v>1</v>
      </c>
      <c r="E28" s="112">
        <v>141382.5</v>
      </c>
      <c r="F28" s="87">
        <v>21867.5</v>
      </c>
      <c r="G28" s="113">
        <f>F28/E28</f>
        <v>0.15466907149046027</v>
      </c>
      <c r="H28" s="15"/>
    </row>
    <row r="29" spans="1:8" ht="15.75" x14ac:dyDescent="0.25">
      <c r="A29" s="83" t="s">
        <v>24</v>
      </c>
      <c r="B29" s="13"/>
      <c r="C29" s="14"/>
      <c r="D29" s="86">
        <v>2</v>
      </c>
      <c r="E29" s="112">
        <v>185928</v>
      </c>
      <c r="F29" s="87">
        <v>103866</v>
      </c>
      <c r="G29" s="88">
        <f>F29/E29</f>
        <v>0.5586356008777591</v>
      </c>
      <c r="H29" s="15"/>
    </row>
    <row r="30" spans="1:8" ht="15.75" x14ac:dyDescent="0.25">
      <c r="A30" s="83" t="s">
        <v>133</v>
      </c>
      <c r="B30" s="13"/>
      <c r="C30" s="14"/>
      <c r="D30" s="114"/>
      <c r="E30" s="112"/>
      <c r="F30" s="112"/>
      <c r="G30" s="115"/>
      <c r="H30" s="15"/>
    </row>
    <row r="31" spans="1:8" ht="15.75" x14ac:dyDescent="0.25">
      <c r="A31" s="83" t="s">
        <v>140</v>
      </c>
      <c r="B31" s="13"/>
      <c r="C31" s="14"/>
      <c r="D31" s="86">
        <v>1</v>
      </c>
      <c r="E31" s="116">
        <v>118480</v>
      </c>
      <c r="F31" s="87">
        <v>38614</v>
      </c>
      <c r="G31" s="113">
        <f>F31/E31</f>
        <v>0.32591154625253205</v>
      </c>
      <c r="H31" s="15"/>
    </row>
    <row r="32" spans="1:8" ht="15.75" x14ac:dyDescent="0.25">
      <c r="A32" s="83" t="s">
        <v>142</v>
      </c>
      <c r="B32" s="13"/>
      <c r="C32" s="14"/>
      <c r="D32" s="86"/>
      <c r="E32" s="116"/>
      <c r="F32" s="87"/>
      <c r="G32" s="113"/>
      <c r="H32" s="15"/>
    </row>
    <row r="33" spans="1:8" ht="15.75" x14ac:dyDescent="0.25">
      <c r="A33" s="83" t="s">
        <v>62</v>
      </c>
      <c r="B33" s="13"/>
      <c r="C33" s="14"/>
      <c r="D33" s="86">
        <v>9</v>
      </c>
      <c r="E33" s="116">
        <v>1101073</v>
      </c>
      <c r="F33" s="89">
        <v>125509</v>
      </c>
      <c r="G33" s="113">
        <f>F33/E33</f>
        <v>0.11398790089303797</v>
      </c>
      <c r="H33" s="15"/>
    </row>
    <row r="34" spans="1:8" ht="15.75" x14ac:dyDescent="0.25">
      <c r="A34" s="106" t="s">
        <v>63</v>
      </c>
      <c r="B34" s="13"/>
      <c r="C34" s="14"/>
      <c r="D34" s="86"/>
      <c r="E34" s="112"/>
      <c r="F34" s="87"/>
      <c r="G34" s="113"/>
      <c r="H34" s="15"/>
    </row>
    <row r="35" spans="1:8" ht="15.75" x14ac:dyDescent="0.25">
      <c r="A35" s="106" t="s">
        <v>109</v>
      </c>
      <c r="B35" s="13"/>
      <c r="C35" s="14"/>
      <c r="D35" s="86">
        <v>1</v>
      </c>
      <c r="E35" s="112">
        <v>199204</v>
      </c>
      <c r="F35" s="87">
        <v>38378.5</v>
      </c>
      <c r="G35" s="113">
        <f>F35/E35</f>
        <v>0.1926592839501215</v>
      </c>
      <c r="H35" s="15"/>
    </row>
    <row r="36" spans="1:8" x14ac:dyDescent="0.2">
      <c r="A36" s="16" t="s">
        <v>28</v>
      </c>
      <c r="B36" s="13"/>
      <c r="C36" s="14"/>
      <c r="D36" s="90"/>
      <c r="E36" s="116">
        <v>98680</v>
      </c>
      <c r="F36" s="89">
        <v>18481</v>
      </c>
      <c r="G36" s="92"/>
      <c r="H36" s="15"/>
    </row>
    <row r="37" spans="1:8" x14ac:dyDescent="0.2">
      <c r="A37" s="16" t="s">
        <v>29</v>
      </c>
      <c r="B37" s="13"/>
      <c r="C37" s="14"/>
      <c r="D37" s="90"/>
      <c r="E37" s="116"/>
      <c r="F37" s="89"/>
      <c r="G37" s="92"/>
      <c r="H37" s="15"/>
    </row>
    <row r="38" spans="1:8" x14ac:dyDescent="0.2">
      <c r="A38" s="16" t="s">
        <v>30</v>
      </c>
      <c r="B38" s="13"/>
      <c r="C38" s="14"/>
      <c r="D38" s="90"/>
      <c r="E38" s="112"/>
      <c r="F38" s="87"/>
      <c r="G38" s="92"/>
      <c r="H38" s="15"/>
    </row>
    <row r="39" spans="1:8" x14ac:dyDescent="0.2">
      <c r="A39" s="17"/>
      <c r="B39" s="18"/>
      <c r="C39" s="21"/>
      <c r="D39" s="90"/>
      <c r="E39" s="93"/>
      <c r="F39" s="93"/>
      <c r="G39" s="92"/>
      <c r="H39" s="15"/>
    </row>
    <row r="40" spans="1:8" ht="15.75" x14ac:dyDescent="0.25">
      <c r="A40" s="19" t="s">
        <v>31</v>
      </c>
      <c r="B40" s="20"/>
      <c r="C40" s="22"/>
      <c r="D40" s="94">
        <f>SUM(D9:D39)</f>
        <v>62</v>
      </c>
      <c r="E40" s="95">
        <f>SUM(E9:E39)</f>
        <v>14175700.5</v>
      </c>
      <c r="F40" s="95">
        <f>SUM(F9:F39)</f>
        <v>3050097</v>
      </c>
      <c r="G40" s="96">
        <f>F40/E40</f>
        <v>0.21516375857404718</v>
      </c>
      <c r="H40" s="2"/>
    </row>
    <row r="41" spans="1:8" ht="15.75" x14ac:dyDescent="0.25">
      <c r="A41" s="22"/>
      <c r="B41" s="22"/>
      <c r="C41" s="24"/>
      <c r="D41" s="97"/>
      <c r="E41" s="98"/>
      <c r="F41" s="99"/>
      <c r="G41" s="99"/>
      <c r="H41" s="2"/>
    </row>
    <row r="42" spans="1:8" ht="18" x14ac:dyDescent="0.25">
      <c r="A42" s="23" t="s">
        <v>32</v>
      </c>
      <c r="B42" s="24"/>
      <c r="C42" s="26"/>
      <c r="D42" s="25"/>
      <c r="E42" s="100"/>
      <c r="F42" s="101"/>
      <c r="G42" s="101"/>
      <c r="H42" s="2"/>
    </row>
    <row r="43" spans="1:8" ht="15.75" x14ac:dyDescent="0.25">
      <c r="A43" s="26"/>
      <c r="B43" s="26"/>
      <c r="C43" s="26"/>
      <c r="D43" s="102"/>
      <c r="E43" s="25" t="s">
        <v>33</v>
      </c>
      <c r="F43" s="25" t="s">
        <v>33</v>
      </c>
      <c r="G43" s="25" t="s">
        <v>5</v>
      </c>
      <c r="H43" s="2"/>
    </row>
    <row r="44" spans="1:8" ht="15.75" x14ac:dyDescent="0.25">
      <c r="A44" s="26"/>
      <c r="B44" s="26"/>
      <c r="C44" s="14"/>
      <c r="D44" s="102" t="s">
        <v>6</v>
      </c>
      <c r="E44" s="103" t="s">
        <v>34</v>
      </c>
      <c r="F44" s="101" t="s">
        <v>8</v>
      </c>
      <c r="G44" s="101" t="s">
        <v>35</v>
      </c>
      <c r="H44" s="15"/>
    </row>
    <row r="45" spans="1:8" ht="15.75" x14ac:dyDescent="0.25">
      <c r="A45" s="27" t="s">
        <v>36</v>
      </c>
      <c r="B45" s="28"/>
      <c r="C45" s="14"/>
      <c r="D45" s="86">
        <v>72</v>
      </c>
      <c r="E45" s="87">
        <v>9937328.8000000007</v>
      </c>
      <c r="F45" s="87">
        <v>677714.92</v>
      </c>
      <c r="G45" s="88">
        <f>1-(+F45/E45)</f>
        <v>0.93180109729286609</v>
      </c>
      <c r="H45" s="15"/>
    </row>
    <row r="46" spans="1:8" ht="15.75" x14ac:dyDescent="0.25">
      <c r="A46" s="27" t="s">
        <v>37</v>
      </c>
      <c r="B46" s="28"/>
      <c r="C46" s="14"/>
      <c r="D46" s="86">
        <v>8</v>
      </c>
      <c r="E46" s="87">
        <v>2196415.7599999998</v>
      </c>
      <c r="F46" s="87">
        <v>272347.89</v>
      </c>
      <c r="G46" s="88">
        <f t="shared" ref="G46:G55" si="1">1-(+F46/E46)</f>
        <v>0.8760034894304346</v>
      </c>
      <c r="H46" s="15"/>
    </row>
    <row r="47" spans="1:8" ht="15.75" x14ac:dyDescent="0.25">
      <c r="A47" s="27" t="s">
        <v>38</v>
      </c>
      <c r="B47" s="28"/>
      <c r="C47" s="14"/>
      <c r="D47" s="86">
        <v>187</v>
      </c>
      <c r="E47" s="87">
        <v>15307235.1</v>
      </c>
      <c r="F47" s="87">
        <v>1002269.08</v>
      </c>
      <c r="G47" s="88">
        <f t="shared" si="1"/>
        <v>0.93452317982625088</v>
      </c>
      <c r="H47" s="15"/>
    </row>
    <row r="48" spans="1:8" ht="15.75" x14ac:dyDescent="0.25">
      <c r="A48" s="27" t="s">
        <v>39</v>
      </c>
      <c r="B48" s="28"/>
      <c r="C48" s="14"/>
      <c r="D48" s="86">
        <v>8</v>
      </c>
      <c r="E48" s="87">
        <v>1226061</v>
      </c>
      <c r="F48" s="87">
        <v>68004.22</v>
      </c>
      <c r="G48" s="88">
        <f t="shared" si="1"/>
        <v>0.94453439102948389</v>
      </c>
      <c r="H48" s="15"/>
    </row>
    <row r="49" spans="1:8" ht="15.75" x14ac:dyDescent="0.25">
      <c r="A49" s="27" t="s">
        <v>40</v>
      </c>
      <c r="B49" s="28"/>
      <c r="C49" s="14"/>
      <c r="D49" s="86">
        <v>131</v>
      </c>
      <c r="E49" s="87">
        <v>14666564.289999999</v>
      </c>
      <c r="F49" s="87">
        <v>1341303.48</v>
      </c>
      <c r="G49" s="88">
        <f t="shared" si="1"/>
        <v>0.90854685163623961</v>
      </c>
      <c r="H49" s="15"/>
    </row>
    <row r="50" spans="1:8" ht="15.75" x14ac:dyDescent="0.25">
      <c r="A50" s="27" t="s">
        <v>41</v>
      </c>
      <c r="B50" s="28"/>
      <c r="C50" s="14"/>
      <c r="D50" s="86">
        <v>8</v>
      </c>
      <c r="E50" s="87">
        <v>2092647</v>
      </c>
      <c r="F50" s="87">
        <v>102065.69</v>
      </c>
      <c r="G50" s="88">
        <f t="shared" si="1"/>
        <v>0.95122651359737209</v>
      </c>
      <c r="H50" s="15"/>
    </row>
    <row r="51" spans="1:8" ht="15.75" x14ac:dyDescent="0.25">
      <c r="A51" s="27" t="s">
        <v>42</v>
      </c>
      <c r="B51" s="28"/>
      <c r="C51" s="14"/>
      <c r="D51" s="86">
        <v>9</v>
      </c>
      <c r="E51" s="87">
        <v>2314120</v>
      </c>
      <c r="F51" s="87">
        <v>234535.32</v>
      </c>
      <c r="G51" s="88">
        <f t="shared" si="1"/>
        <v>0.89865032064024342</v>
      </c>
      <c r="H51" s="15"/>
    </row>
    <row r="52" spans="1:8" ht="15.75" x14ac:dyDescent="0.25">
      <c r="A52" s="27" t="s">
        <v>43</v>
      </c>
      <c r="B52" s="28"/>
      <c r="C52" s="14"/>
      <c r="D52" s="86">
        <v>2</v>
      </c>
      <c r="E52" s="87">
        <v>307770</v>
      </c>
      <c r="F52" s="87">
        <v>26520</v>
      </c>
      <c r="G52" s="88">
        <f t="shared" si="1"/>
        <v>0.91383175748123602</v>
      </c>
      <c r="H52" s="15"/>
    </row>
    <row r="53" spans="1:8" ht="15.75" x14ac:dyDescent="0.25">
      <c r="A53" s="27" t="s">
        <v>44</v>
      </c>
      <c r="B53" s="28"/>
      <c r="C53" s="14"/>
      <c r="D53" s="86">
        <v>2</v>
      </c>
      <c r="E53" s="87">
        <v>450025</v>
      </c>
      <c r="F53" s="87">
        <v>-16113.58</v>
      </c>
      <c r="G53" s="88">
        <f t="shared" si="1"/>
        <v>1.0358059663352035</v>
      </c>
      <c r="H53" s="15"/>
    </row>
    <row r="54" spans="1:8" ht="15.75" x14ac:dyDescent="0.25">
      <c r="A54" s="29" t="s">
        <v>64</v>
      </c>
      <c r="B54" s="30"/>
      <c r="C54" s="14"/>
      <c r="D54" s="86">
        <v>3</v>
      </c>
      <c r="E54" s="87">
        <v>139700</v>
      </c>
      <c r="F54" s="87">
        <v>15100</v>
      </c>
      <c r="G54" s="88">
        <f t="shared" si="1"/>
        <v>0.89191123836793129</v>
      </c>
      <c r="H54" s="15"/>
    </row>
    <row r="55" spans="1:8" ht="15.75" x14ac:dyDescent="0.25">
      <c r="A55" s="27" t="s">
        <v>65</v>
      </c>
      <c r="B55" s="30"/>
      <c r="C55" s="14"/>
      <c r="D55" s="86">
        <v>814</v>
      </c>
      <c r="E55" s="87">
        <v>71810781.760000005</v>
      </c>
      <c r="F55" s="87">
        <v>8579403.5899999999</v>
      </c>
      <c r="G55" s="88">
        <f t="shared" si="1"/>
        <v>0.88052763972583725</v>
      </c>
      <c r="H55" s="15"/>
    </row>
    <row r="56" spans="1:8" ht="15.75" x14ac:dyDescent="0.25">
      <c r="A56" s="27" t="s">
        <v>66</v>
      </c>
      <c r="B56" s="30"/>
      <c r="C56" s="14"/>
      <c r="D56" s="86"/>
      <c r="E56" s="87"/>
      <c r="F56" s="87"/>
      <c r="G56" s="88"/>
      <c r="H56" s="15"/>
    </row>
    <row r="57" spans="1:8" x14ac:dyDescent="0.2">
      <c r="A57" s="31" t="s">
        <v>45</v>
      </c>
      <c r="B57" s="30"/>
      <c r="C57" s="14"/>
      <c r="D57" s="90"/>
      <c r="E57" s="109"/>
      <c r="F57" s="87"/>
      <c r="G57" s="92"/>
      <c r="H57" s="15"/>
    </row>
    <row r="58" spans="1:8" x14ac:dyDescent="0.2">
      <c r="A58" s="16" t="s">
        <v>46</v>
      </c>
      <c r="B58" s="28"/>
      <c r="C58" s="14"/>
      <c r="D58" s="90"/>
      <c r="E58" s="109"/>
      <c r="F58" s="87"/>
      <c r="G58" s="92"/>
      <c r="H58" s="15"/>
    </row>
    <row r="59" spans="1:8" x14ac:dyDescent="0.2">
      <c r="A59" s="16" t="s">
        <v>47</v>
      </c>
      <c r="B59" s="28"/>
      <c r="C59" s="14"/>
      <c r="D59" s="90"/>
      <c r="E59" s="91"/>
      <c r="F59" s="87"/>
      <c r="G59" s="92"/>
      <c r="H59" s="15"/>
    </row>
    <row r="60" spans="1:8" x14ac:dyDescent="0.2">
      <c r="A60" s="16" t="s">
        <v>30</v>
      </c>
      <c r="B60" s="28"/>
      <c r="C60" s="14"/>
      <c r="D60" s="90"/>
      <c r="E60" s="108"/>
      <c r="F60" s="87"/>
      <c r="G60" s="92"/>
      <c r="H60" s="15"/>
    </row>
    <row r="61" spans="1:8" ht="15.75" x14ac:dyDescent="0.25">
      <c r="A61" s="32"/>
      <c r="B61" s="18"/>
      <c r="C61" s="21"/>
      <c r="D61" s="90"/>
      <c r="E61" s="110"/>
      <c r="F61" s="93"/>
      <c r="G61" s="92"/>
      <c r="H61" s="2"/>
    </row>
    <row r="62" spans="1:8" ht="18" x14ac:dyDescent="0.25">
      <c r="A62" s="20" t="s">
        <v>48</v>
      </c>
      <c r="B62" s="20"/>
      <c r="C62" s="39"/>
      <c r="D62" s="94">
        <f>SUM(D45:D58)</f>
        <v>1244</v>
      </c>
      <c r="E62" s="95">
        <f>SUM(E45:E61)</f>
        <v>120448648.71000001</v>
      </c>
      <c r="F62" s="95">
        <f>SUM(F45:F61)</f>
        <v>12303150.609999999</v>
      </c>
      <c r="G62" s="96">
        <f>1-(F62/E62)</f>
        <v>0.89785563605929808</v>
      </c>
      <c r="H62" s="2"/>
    </row>
    <row r="63" spans="1:8" ht="18" x14ac:dyDescent="0.25">
      <c r="A63" s="33"/>
      <c r="B63" s="33"/>
      <c r="C63" s="39"/>
      <c r="D63" s="111"/>
      <c r="E63" s="105"/>
      <c r="F63" s="34"/>
      <c r="G63" s="34"/>
      <c r="H63" s="2"/>
    </row>
    <row r="64" spans="1:8" ht="18" x14ac:dyDescent="0.25">
      <c r="A64" s="35" t="s">
        <v>49</v>
      </c>
      <c r="B64" s="36"/>
      <c r="C64" s="39"/>
      <c r="D64" s="51"/>
      <c r="E64" s="36"/>
      <c r="F64" s="37">
        <f>F62+F40</f>
        <v>15353247.609999999</v>
      </c>
      <c r="G64" s="36"/>
      <c r="H64" s="2"/>
    </row>
    <row r="65" spans="1:8" ht="15.75" x14ac:dyDescent="0.25">
      <c r="A65" s="4" t="s">
        <v>50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51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52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53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FEBRUARY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6" t="s">
        <v>127</v>
      </c>
      <c r="B9" s="13"/>
      <c r="C9" s="14"/>
      <c r="D9" s="86"/>
      <c r="E9" s="87"/>
      <c r="F9" s="87"/>
      <c r="G9" s="88"/>
      <c r="H9" s="15"/>
    </row>
    <row r="10" spans="1:8" ht="15.75" x14ac:dyDescent="0.25">
      <c r="A10" s="106" t="s">
        <v>11</v>
      </c>
      <c r="B10" s="13"/>
      <c r="C10" s="14"/>
      <c r="D10" s="86">
        <v>3</v>
      </c>
      <c r="E10" s="87">
        <v>250020</v>
      </c>
      <c r="F10" s="87">
        <v>38630</v>
      </c>
      <c r="G10" s="88">
        <f>F10/E10</f>
        <v>0.1545076393888489</v>
      </c>
      <c r="H10" s="15"/>
    </row>
    <row r="11" spans="1:8" ht="15.75" x14ac:dyDescent="0.25">
      <c r="A11" s="106" t="s">
        <v>112</v>
      </c>
      <c r="B11" s="13"/>
      <c r="C11" s="14"/>
      <c r="D11" s="86"/>
      <c r="E11" s="87"/>
      <c r="F11" s="87"/>
      <c r="G11" s="88"/>
      <c r="H11" s="15"/>
    </row>
    <row r="12" spans="1:8" ht="15.75" x14ac:dyDescent="0.25">
      <c r="A12" s="106" t="s">
        <v>69</v>
      </c>
      <c r="B12" s="13"/>
      <c r="C12" s="14"/>
      <c r="D12" s="86">
        <v>1</v>
      </c>
      <c r="E12" s="87">
        <v>105557</v>
      </c>
      <c r="F12" s="87">
        <v>14732</v>
      </c>
      <c r="G12" s="88">
        <f>F12/E12</f>
        <v>0.13956440596076053</v>
      </c>
      <c r="H12" s="15"/>
    </row>
    <row r="13" spans="1:8" ht="15.75" x14ac:dyDescent="0.25">
      <c r="A13" s="106" t="s">
        <v>70</v>
      </c>
      <c r="B13" s="13"/>
      <c r="C13" s="14"/>
      <c r="D13" s="86">
        <v>1</v>
      </c>
      <c r="E13" s="87">
        <v>11001</v>
      </c>
      <c r="F13" s="87">
        <v>1734</v>
      </c>
      <c r="G13" s="88">
        <f>F13/E13</f>
        <v>0.15762203436051267</v>
      </c>
      <c r="H13" s="15"/>
    </row>
    <row r="14" spans="1:8" ht="15.75" x14ac:dyDescent="0.25">
      <c r="A14" s="106" t="s">
        <v>147</v>
      </c>
      <c r="B14" s="13"/>
      <c r="C14" s="14"/>
      <c r="D14" s="86"/>
      <c r="E14" s="87"/>
      <c r="F14" s="87"/>
      <c r="G14" s="88"/>
      <c r="H14" s="15"/>
    </row>
    <row r="15" spans="1:8" ht="15.75" x14ac:dyDescent="0.25">
      <c r="A15" s="106" t="s">
        <v>25</v>
      </c>
      <c r="B15" s="13"/>
      <c r="C15" s="14"/>
      <c r="D15" s="86"/>
      <c r="E15" s="87"/>
      <c r="F15" s="87"/>
      <c r="G15" s="88"/>
      <c r="H15" s="15"/>
    </row>
    <row r="16" spans="1:8" ht="15.75" x14ac:dyDescent="0.25">
      <c r="A16" s="106" t="s">
        <v>123</v>
      </c>
      <c r="B16" s="13"/>
      <c r="C16" s="14"/>
      <c r="D16" s="86"/>
      <c r="E16" s="87"/>
      <c r="F16" s="87"/>
      <c r="G16" s="88"/>
      <c r="H16" s="15"/>
    </row>
    <row r="17" spans="1:8" ht="15.75" x14ac:dyDescent="0.25">
      <c r="A17" s="106" t="s">
        <v>149</v>
      </c>
      <c r="B17" s="13"/>
      <c r="C17" s="14"/>
      <c r="D17" s="86"/>
      <c r="E17" s="87"/>
      <c r="F17" s="87"/>
      <c r="G17" s="88"/>
      <c r="H17" s="15"/>
    </row>
    <row r="18" spans="1:8" ht="15.75" x14ac:dyDescent="0.25">
      <c r="A18" s="106" t="s">
        <v>14</v>
      </c>
      <c r="B18" s="13"/>
      <c r="C18" s="14"/>
      <c r="D18" s="86">
        <v>1</v>
      </c>
      <c r="E18" s="87">
        <v>479876</v>
      </c>
      <c r="F18" s="87">
        <v>174945</v>
      </c>
      <c r="G18" s="88">
        <f>F18/E18</f>
        <v>0.36456292875659546</v>
      </c>
      <c r="H18" s="15"/>
    </row>
    <row r="19" spans="1:8" ht="15.75" x14ac:dyDescent="0.25">
      <c r="A19" s="106" t="s">
        <v>15</v>
      </c>
      <c r="B19" s="13"/>
      <c r="C19" s="14"/>
      <c r="D19" s="86"/>
      <c r="E19" s="87"/>
      <c r="F19" s="87"/>
      <c r="G19" s="88"/>
      <c r="H19" s="15"/>
    </row>
    <row r="20" spans="1:8" ht="15.75" x14ac:dyDescent="0.25">
      <c r="A20" s="106" t="s">
        <v>113</v>
      </c>
      <c r="B20" s="13"/>
      <c r="C20" s="14"/>
      <c r="D20" s="86"/>
      <c r="E20" s="87"/>
      <c r="F20" s="87"/>
      <c r="G20" s="88"/>
      <c r="H20" s="15"/>
    </row>
    <row r="21" spans="1:8" ht="15.75" x14ac:dyDescent="0.25">
      <c r="A21" s="106" t="s">
        <v>140</v>
      </c>
      <c r="B21" s="13"/>
      <c r="C21" s="14"/>
      <c r="D21" s="86"/>
      <c r="E21" s="87"/>
      <c r="F21" s="87"/>
      <c r="G21" s="88"/>
      <c r="H21" s="15"/>
    </row>
    <row r="22" spans="1:8" ht="15.75" x14ac:dyDescent="0.25">
      <c r="A22" s="106" t="s">
        <v>144</v>
      </c>
      <c r="B22" s="13"/>
      <c r="C22" s="14"/>
      <c r="D22" s="86"/>
      <c r="E22" s="87"/>
      <c r="F22" s="87"/>
      <c r="G22" s="88"/>
      <c r="H22" s="15"/>
    </row>
    <row r="23" spans="1:8" ht="15.75" x14ac:dyDescent="0.25">
      <c r="A23" s="106" t="s">
        <v>131</v>
      </c>
      <c r="B23" s="13"/>
      <c r="C23" s="14"/>
      <c r="D23" s="86">
        <v>4</v>
      </c>
      <c r="E23" s="87">
        <v>538970</v>
      </c>
      <c r="F23" s="87">
        <v>71154.5</v>
      </c>
      <c r="G23" s="88">
        <f>F23/E23</f>
        <v>0.13201940738816631</v>
      </c>
      <c r="H23" s="15"/>
    </row>
    <row r="24" spans="1:8" ht="15.75" x14ac:dyDescent="0.25">
      <c r="A24" s="106" t="s">
        <v>10</v>
      </c>
      <c r="B24" s="13"/>
      <c r="C24" s="14"/>
      <c r="D24" s="86"/>
      <c r="E24" s="87"/>
      <c r="F24" s="87"/>
      <c r="G24" s="88"/>
      <c r="H24" s="15"/>
    </row>
    <row r="25" spans="1:8" ht="15.75" x14ac:dyDescent="0.25">
      <c r="A25" s="107" t="s">
        <v>20</v>
      </c>
      <c r="B25" s="13"/>
      <c r="C25" s="14"/>
      <c r="D25" s="86">
        <v>1</v>
      </c>
      <c r="E25" s="87">
        <v>45568</v>
      </c>
      <c r="F25" s="87">
        <v>5029</v>
      </c>
      <c r="G25" s="88">
        <f>F25/E25</f>
        <v>0.11036253511235955</v>
      </c>
      <c r="H25" s="15"/>
    </row>
    <row r="26" spans="1:8" ht="15.75" x14ac:dyDescent="0.25">
      <c r="A26" s="107" t="s">
        <v>21</v>
      </c>
      <c r="B26" s="13"/>
      <c r="C26" s="14"/>
      <c r="D26" s="86"/>
      <c r="E26" s="87"/>
      <c r="F26" s="87"/>
      <c r="G26" s="88"/>
      <c r="H26" s="15"/>
    </row>
    <row r="27" spans="1:8" ht="15.75" x14ac:dyDescent="0.25">
      <c r="A27" s="83" t="s">
        <v>22</v>
      </c>
      <c r="B27" s="13"/>
      <c r="C27" s="14"/>
      <c r="D27" s="86"/>
      <c r="E27" s="87"/>
      <c r="F27" s="87"/>
      <c r="G27" s="88"/>
      <c r="H27" s="15"/>
    </row>
    <row r="28" spans="1:8" ht="15.75" x14ac:dyDescent="0.25">
      <c r="A28" s="83" t="s">
        <v>23</v>
      </c>
      <c r="B28" s="13"/>
      <c r="C28" s="14"/>
      <c r="D28" s="86"/>
      <c r="E28" s="87"/>
      <c r="F28" s="87"/>
      <c r="G28" s="88"/>
      <c r="H28" s="15"/>
    </row>
    <row r="29" spans="1:8" ht="15.75" x14ac:dyDescent="0.25">
      <c r="A29" s="83" t="s">
        <v>80</v>
      </c>
      <c r="B29" s="13"/>
      <c r="C29" s="14"/>
      <c r="D29" s="86"/>
      <c r="E29" s="87"/>
      <c r="F29" s="87"/>
      <c r="G29" s="88"/>
      <c r="H29" s="15"/>
    </row>
    <row r="30" spans="1:8" ht="15.75" x14ac:dyDescent="0.25">
      <c r="A30" s="83" t="s">
        <v>73</v>
      </c>
      <c r="B30" s="13"/>
      <c r="C30" s="14"/>
      <c r="D30" s="86"/>
      <c r="E30" s="87"/>
      <c r="F30" s="87"/>
      <c r="G30" s="88"/>
      <c r="H30" s="15"/>
    </row>
    <row r="31" spans="1:8" ht="15.75" x14ac:dyDescent="0.25">
      <c r="A31" s="83" t="s">
        <v>121</v>
      </c>
      <c r="B31" s="13"/>
      <c r="C31" s="14"/>
      <c r="D31" s="86"/>
      <c r="E31" s="87"/>
      <c r="F31" s="87"/>
      <c r="G31" s="88"/>
      <c r="H31" s="15"/>
    </row>
    <row r="32" spans="1:8" ht="15.75" x14ac:dyDescent="0.25">
      <c r="A32" s="83" t="s">
        <v>57</v>
      </c>
      <c r="B32" s="13"/>
      <c r="C32" s="14"/>
      <c r="D32" s="86"/>
      <c r="E32" s="87"/>
      <c r="F32" s="87"/>
      <c r="G32" s="88"/>
      <c r="H32" s="15"/>
    </row>
    <row r="33" spans="1:8" ht="15.75" x14ac:dyDescent="0.25">
      <c r="A33" s="83" t="s">
        <v>109</v>
      </c>
      <c r="B33" s="13"/>
      <c r="C33" s="14"/>
      <c r="D33" s="86"/>
      <c r="E33" s="87"/>
      <c r="F33" s="87"/>
      <c r="G33" s="88"/>
      <c r="H33" s="15"/>
    </row>
    <row r="34" spans="1:8" ht="15.75" x14ac:dyDescent="0.25">
      <c r="A34" s="83" t="s">
        <v>114</v>
      </c>
      <c r="B34" s="13"/>
      <c r="C34" s="14"/>
      <c r="D34" s="86"/>
      <c r="E34" s="87"/>
      <c r="F34" s="87"/>
      <c r="G34" s="88"/>
      <c r="H34" s="15"/>
    </row>
    <row r="35" spans="1:8" x14ac:dyDescent="0.2">
      <c r="A35" s="16" t="s">
        <v>28</v>
      </c>
      <c r="B35" s="13"/>
      <c r="C35" s="14"/>
      <c r="D35" s="90"/>
      <c r="E35" s="108"/>
      <c r="F35" s="87"/>
      <c r="G35" s="92"/>
      <c r="H35" s="15"/>
    </row>
    <row r="36" spans="1:8" x14ac:dyDescent="0.2">
      <c r="A36" s="16" t="s">
        <v>47</v>
      </c>
      <c r="B36" s="13"/>
      <c r="C36" s="14"/>
      <c r="D36" s="90"/>
      <c r="E36" s="108"/>
      <c r="F36" s="87"/>
      <c r="G36" s="92"/>
      <c r="H36" s="15"/>
    </row>
    <row r="37" spans="1:8" x14ac:dyDescent="0.2">
      <c r="A37" s="16" t="s">
        <v>30</v>
      </c>
      <c r="B37" s="13"/>
      <c r="C37" s="14"/>
      <c r="D37" s="90"/>
      <c r="E37" s="91"/>
      <c r="F37" s="89"/>
      <c r="G37" s="92"/>
      <c r="H37" s="15"/>
    </row>
    <row r="38" spans="1:8" x14ac:dyDescent="0.2">
      <c r="A38" s="17"/>
      <c r="B38" s="18"/>
      <c r="C38" s="14"/>
      <c r="D38" s="90"/>
      <c r="E38" s="93"/>
      <c r="F38" s="93"/>
      <c r="G38" s="92"/>
      <c r="H38" s="15"/>
    </row>
    <row r="39" spans="1:8" ht="15.75" x14ac:dyDescent="0.25">
      <c r="A39" s="19" t="s">
        <v>31</v>
      </c>
      <c r="B39" s="20"/>
      <c r="C39" s="21"/>
      <c r="D39" s="94">
        <f>SUM(D9:D38)</f>
        <v>11</v>
      </c>
      <c r="E39" s="95">
        <f>SUM(E9:E38)</f>
        <v>1430992</v>
      </c>
      <c r="F39" s="95">
        <f>SUM(F9:F38)</f>
        <v>306224.5</v>
      </c>
      <c r="G39" s="96">
        <f>F39/E39</f>
        <v>0.21399455762156602</v>
      </c>
      <c r="H39" s="15"/>
    </row>
    <row r="40" spans="1:8" ht="15.75" x14ac:dyDescent="0.25">
      <c r="A40" s="22"/>
      <c r="B40" s="22"/>
      <c r="C40" s="22"/>
      <c r="D40" s="97"/>
      <c r="E40" s="98"/>
      <c r="F40" s="99"/>
      <c r="G40" s="99"/>
      <c r="H40" s="2"/>
    </row>
    <row r="41" spans="1:8" ht="18" x14ac:dyDescent="0.25">
      <c r="A41" s="23" t="s">
        <v>32</v>
      </c>
      <c r="B41" s="24"/>
      <c r="C41" s="24"/>
      <c r="D41" s="25"/>
      <c r="E41" s="100"/>
      <c r="F41" s="101"/>
      <c r="G41" s="101"/>
      <c r="H41" s="2"/>
    </row>
    <row r="42" spans="1:8" ht="15.75" x14ac:dyDescent="0.25">
      <c r="A42" s="26"/>
      <c r="B42" s="26"/>
      <c r="C42" s="26"/>
      <c r="D42" s="102"/>
      <c r="E42" s="25" t="s">
        <v>33</v>
      </c>
      <c r="F42" s="25" t="s">
        <v>33</v>
      </c>
      <c r="G42" s="25" t="s">
        <v>5</v>
      </c>
      <c r="H42" s="2"/>
    </row>
    <row r="43" spans="1:8" ht="15.75" x14ac:dyDescent="0.25">
      <c r="A43" s="26"/>
      <c r="B43" s="26"/>
      <c r="C43" s="26"/>
      <c r="D43" s="102" t="s">
        <v>6</v>
      </c>
      <c r="E43" s="103" t="s">
        <v>34</v>
      </c>
      <c r="F43" s="101" t="s">
        <v>8</v>
      </c>
      <c r="G43" s="101" t="s">
        <v>35</v>
      </c>
      <c r="H43" s="2"/>
    </row>
    <row r="44" spans="1:8" ht="15.75" x14ac:dyDescent="0.25">
      <c r="A44" s="27" t="s">
        <v>36</v>
      </c>
      <c r="B44" s="28"/>
      <c r="C44" s="14"/>
      <c r="D44" s="86"/>
      <c r="E44" s="87"/>
      <c r="F44" s="87"/>
      <c r="G44" s="88"/>
      <c r="H44" s="15"/>
    </row>
    <row r="45" spans="1:8" ht="15.75" x14ac:dyDescent="0.25">
      <c r="A45" s="27" t="s">
        <v>37</v>
      </c>
      <c r="B45" s="28"/>
      <c r="C45" s="14"/>
      <c r="D45" s="86"/>
      <c r="E45" s="87"/>
      <c r="F45" s="87"/>
      <c r="G45" s="88"/>
      <c r="H45" s="15"/>
    </row>
    <row r="46" spans="1:8" ht="15.75" x14ac:dyDescent="0.25">
      <c r="A46" s="27" t="s">
        <v>38</v>
      </c>
      <c r="B46" s="28"/>
      <c r="C46" s="14"/>
      <c r="D46" s="86">
        <v>60</v>
      </c>
      <c r="E46" s="87">
        <v>1777580.75</v>
      </c>
      <c r="F46" s="87">
        <v>175065.08</v>
      </c>
      <c r="G46" s="88">
        <f>1-(+F46/E46)</f>
        <v>0.90151497758962562</v>
      </c>
      <c r="H46" s="15"/>
    </row>
    <row r="47" spans="1:8" ht="15.75" x14ac:dyDescent="0.25">
      <c r="A47" s="27" t="s">
        <v>39</v>
      </c>
      <c r="B47" s="28"/>
      <c r="C47" s="14"/>
      <c r="D47" s="86">
        <v>7</v>
      </c>
      <c r="E47" s="87">
        <v>900300.75</v>
      </c>
      <c r="F47" s="87">
        <v>55399.53</v>
      </c>
      <c r="G47" s="88"/>
      <c r="H47" s="15"/>
    </row>
    <row r="48" spans="1:8" ht="15.75" x14ac:dyDescent="0.25">
      <c r="A48" s="27" t="s">
        <v>40</v>
      </c>
      <c r="B48" s="28"/>
      <c r="C48" s="14"/>
      <c r="D48" s="86">
        <v>46</v>
      </c>
      <c r="E48" s="87">
        <v>2645283</v>
      </c>
      <c r="F48" s="87">
        <v>201168.72</v>
      </c>
      <c r="G48" s="88">
        <f>1-(+F48/E48)</f>
        <v>0.92395190987126896</v>
      </c>
      <c r="H48" s="15"/>
    </row>
    <row r="49" spans="1:8" ht="15.75" x14ac:dyDescent="0.25">
      <c r="A49" s="27" t="s">
        <v>41</v>
      </c>
      <c r="B49" s="28"/>
      <c r="C49" s="14"/>
      <c r="D49" s="86"/>
      <c r="E49" s="87"/>
      <c r="F49" s="87"/>
      <c r="G49" s="88"/>
      <c r="H49" s="15"/>
    </row>
    <row r="50" spans="1:8" ht="15.75" x14ac:dyDescent="0.25">
      <c r="A50" s="27" t="s">
        <v>42</v>
      </c>
      <c r="B50" s="28"/>
      <c r="C50" s="14"/>
      <c r="D50" s="86">
        <v>18</v>
      </c>
      <c r="E50" s="87">
        <v>944330</v>
      </c>
      <c r="F50" s="87">
        <v>75010</v>
      </c>
      <c r="G50" s="88">
        <f>1-(+F50/E50)</f>
        <v>0.92056802177204999</v>
      </c>
      <c r="H50" s="15"/>
    </row>
    <row r="51" spans="1:8" ht="15.75" x14ac:dyDescent="0.25">
      <c r="A51" s="27" t="s">
        <v>43</v>
      </c>
      <c r="B51" s="28"/>
      <c r="C51" s="14"/>
      <c r="D51" s="86"/>
      <c r="E51" s="87"/>
      <c r="F51" s="87"/>
      <c r="G51" s="88"/>
      <c r="H51" s="15"/>
    </row>
    <row r="52" spans="1:8" ht="15.75" x14ac:dyDescent="0.25">
      <c r="A52" s="27" t="s">
        <v>44</v>
      </c>
      <c r="B52" s="28"/>
      <c r="C52" s="14"/>
      <c r="D52" s="86"/>
      <c r="E52" s="87"/>
      <c r="F52" s="87"/>
      <c r="G52" s="88"/>
      <c r="H52" s="15"/>
    </row>
    <row r="53" spans="1:8" ht="15.75" x14ac:dyDescent="0.25">
      <c r="A53" s="29" t="s">
        <v>64</v>
      </c>
      <c r="B53" s="30"/>
      <c r="C53" s="14"/>
      <c r="D53" s="86"/>
      <c r="E53" s="87"/>
      <c r="F53" s="87"/>
      <c r="G53" s="88"/>
      <c r="H53" s="15"/>
    </row>
    <row r="54" spans="1:8" ht="15.75" x14ac:dyDescent="0.25">
      <c r="A54" s="27" t="s">
        <v>65</v>
      </c>
      <c r="B54" s="30"/>
      <c r="C54" s="14"/>
      <c r="D54" s="86">
        <v>620</v>
      </c>
      <c r="E54" s="87">
        <v>32883404.239999998</v>
      </c>
      <c r="F54" s="87">
        <v>4044703.29</v>
      </c>
      <c r="G54" s="88">
        <f>1-(+F54/E54)</f>
        <v>0.87699864465127531</v>
      </c>
      <c r="H54" s="15"/>
    </row>
    <row r="55" spans="1:8" ht="15.75" x14ac:dyDescent="0.25">
      <c r="A55" s="27" t="s">
        <v>66</v>
      </c>
      <c r="B55" s="30"/>
      <c r="C55" s="14"/>
      <c r="D55" s="86">
        <v>3</v>
      </c>
      <c r="E55" s="87">
        <v>69812.58</v>
      </c>
      <c r="F55" s="87">
        <v>8063.52</v>
      </c>
      <c r="G55" s="88">
        <f>1-(+F55/E55)</f>
        <v>0.88449760773774577</v>
      </c>
      <c r="H55" s="15"/>
    </row>
    <row r="56" spans="1:8" ht="15.75" x14ac:dyDescent="0.25">
      <c r="A56" s="85" t="s">
        <v>143</v>
      </c>
      <c r="B56" s="30"/>
      <c r="C56" s="14"/>
      <c r="D56" s="86">
        <v>140</v>
      </c>
      <c r="E56" s="87">
        <v>10055357.65</v>
      </c>
      <c r="F56" s="87">
        <v>945187.71</v>
      </c>
      <c r="G56" s="88">
        <f>1-(+F56/E56)</f>
        <v>0.90600158215158066</v>
      </c>
      <c r="H56" s="15"/>
    </row>
    <row r="57" spans="1:8" x14ac:dyDescent="0.2">
      <c r="A57" s="16" t="s">
        <v>45</v>
      </c>
      <c r="B57" s="30"/>
      <c r="C57" s="14"/>
      <c r="D57" s="90"/>
      <c r="E57" s="109"/>
      <c r="F57" s="87"/>
      <c r="G57" s="92"/>
      <c r="H57" s="15"/>
    </row>
    <row r="58" spans="1:8" x14ac:dyDescent="0.2">
      <c r="A58" s="16" t="s">
        <v>46</v>
      </c>
      <c r="B58" s="28"/>
      <c r="C58" s="14"/>
      <c r="D58" s="90"/>
      <c r="E58" s="109"/>
      <c r="F58" s="87"/>
      <c r="G58" s="92"/>
      <c r="H58" s="15"/>
    </row>
    <row r="59" spans="1:8" x14ac:dyDescent="0.2">
      <c r="A59" s="16" t="s">
        <v>47</v>
      </c>
      <c r="B59" s="28"/>
      <c r="C59" s="14"/>
      <c r="D59" s="90"/>
      <c r="E59" s="108"/>
      <c r="F59" s="87"/>
      <c r="G59" s="92"/>
      <c r="H59" s="15"/>
    </row>
    <row r="60" spans="1:8" x14ac:dyDescent="0.2">
      <c r="A60" s="16" t="s">
        <v>30</v>
      </c>
      <c r="B60" s="28"/>
      <c r="C60" s="14"/>
      <c r="D60" s="90"/>
      <c r="E60" s="108"/>
      <c r="F60" s="87"/>
      <c r="G60" s="92"/>
      <c r="H60" s="15"/>
    </row>
    <row r="61" spans="1:8" ht="15.75" x14ac:dyDescent="0.25">
      <c r="A61" s="32"/>
      <c r="B61" s="18"/>
      <c r="C61" s="14"/>
      <c r="D61" s="90"/>
      <c r="E61" s="93"/>
      <c r="F61" s="93"/>
      <c r="G61" s="92"/>
      <c r="H61" s="15"/>
    </row>
    <row r="62" spans="1:8" ht="15.75" x14ac:dyDescent="0.25">
      <c r="A62" s="20" t="s">
        <v>48</v>
      </c>
      <c r="B62" s="20"/>
      <c r="C62" s="21"/>
      <c r="D62" s="94">
        <f>SUM(D44:D58)</f>
        <v>894</v>
      </c>
      <c r="E62" s="95">
        <f>SUM(E44:E61)</f>
        <v>49276068.969999991</v>
      </c>
      <c r="F62" s="95">
        <f>SUM(F44:F61)</f>
        <v>5504597.8499999996</v>
      </c>
      <c r="G62" s="96">
        <f>1-(+F62/E62)</f>
        <v>0.88829064564076166</v>
      </c>
      <c r="H62" s="2"/>
    </row>
    <row r="63" spans="1:8" x14ac:dyDescent="0.2">
      <c r="A63" s="33"/>
      <c r="B63" s="33"/>
      <c r="C63" s="33"/>
      <c r="D63" s="104"/>
      <c r="E63" s="105"/>
      <c r="F63" s="34"/>
      <c r="G63" s="34"/>
      <c r="H63" s="2"/>
    </row>
    <row r="64" spans="1:8" ht="18" x14ac:dyDescent="0.25">
      <c r="A64" s="35" t="s">
        <v>49</v>
      </c>
      <c r="B64" s="36"/>
      <c r="C64" s="36"/>
      <c r="D64" s="36"/>
      <c r="E64" s="36"/>
      <c r="F64" s="37">
        <f>F62+F39</f>
        <v>5810822.3499999996</v>
      </c>
      <c r="G64" s="36"/>
      <c r="H64" s="2"/>
    </row>
    <row r="65" spans="1:8" ht="18" x14ac:dyDescent="0.25">
      <c r="A65" s="38"/>
      <c r="B65" s="39"/>
      <c r="C65" s="39"/>
      <c r="D65" s="36"/>
      <c r="E65" s="36"/>
      <c r="F65" s="37"/>
      <c r="G65" s="36"/>
      <c r="H65" s="2"/>
    </row>
    <row r="66" spans="1:8" ht="15.75" x14ac:dyDescent="0.25">
      <c r="A66" s="4" t="s">
        <v>50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51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52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53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37"/>
      <c r="F72" s="2"/>
      <c r="G72" s="2"/>
      <c r="H72" s="2"/>
    </row>
    <row r="73" spans="1:8" ht="18" x14ac:dyDescent="0.25">
      <c r="A73" s="43"/>
      <c r="B73" s="39"/>
      <c r="C73" s="39"/>
      <c r="D73" s="39"/>
      <c r="E73" s="44"/>
      <c r="F73" s="2"/>
      <c r="G73" s="2"/>
      <c r="H73" s="2"/>
    </row>
    <row r="74" spans="1:8" ht="18" x14ac:dyDescent="0.25">
      <c r="A74" s="43"/>
      <c r="B74" s="39"/>
      <c r="C74" s="39"/>
      <c r="D74" s="39"/>
      <c r="E74" s="45"/>
      <c r="F74" s="2"/>
      <c r="G74" s="2"/>
      <c r="H74" s="2"/>
    </row>
    <row r="75" spans="1:8" ht="18" x14ac:dyDescent="0.25">
      <c r="A75" s="43"/>
      <c r="B75" s="39"/>
      <c r="C75" s="39"/>
      <c r="D75" s="39"/>
      <c r="E75" s="46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37"/>
      <c r="F77" s="2"/>
      <c r="G77" s="2"/>
      <c r="H77" s="2"/>
    </row>
    <row r="78" spans="1:8" ht="18" x14ac:dyDescent="0.25">
      <c r="A78" s="43"/>
      <c r="B78" s="39"/>
      <c r="C78" s="39"/>
      <c r="D78" s="39"/>
      <c r="E78" s="44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5"/>
      <c r="F81" s="2"/>
      <c r="G81" s="2"/>
      <c r="H81" s="2"/>
    </row>
    <row r="82" spans="1:8" ht="18" x14ac:dyDescent="0.25">
      <c r="A82" s="43"/>
      <c r="B82" s="39"/>
      <c r="C82" s="39"/>
      <c r="D82" s="39"/>
      <c r="E82" s="47"/>
      <c r="F82" s="2"/>
      <c r="G82" s="2"/>
      <c r="H82" s="2"/>
    </row>
    <row r="83" spans="1:8" ht="18" x14ac:dyDescent="0.25">
      <c r="A83" s="43"/>
      <c r="B83" s="39"/>
      <c r="C83" s="39"/>
      <c r="D83" s="39"/>
      <c r="E83" s="39"/>
      <c r="F83" s="2"/>
      <c r="G83" s="2"/>
      <c r="H83" s="2"/>
    </row>
    <row r="84" spans="1:8" ht="15.75" x14ac:dyDescent="0.25">
      <c r="A84" s="48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FEBRUARY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6" t="s">
        <v>127</v>
      </c>
      <c r="B9" s="13"/>
      <c r="C9" s="14"/>
      <c r="D9" s="86"/>
      <c r="E9" s="112">
        <v>3060</v>
      </c>
      <c r="F9" s="87">
        <v>2181</v>
      </c>
      <c r="G9" s="88">
        <f t="shared" ref="G9:G22" si="0">F9/E9</f>
        <v>0.71274509803921571</v>
      </c>
      <c r="H9" s="15"/>
    </row>
    <row r="10" spans="1:8" ht="15.75" x14ac:dyDescent="0.25">
      <c r="A10" s="106" t="s">
        <v>11</v>
      </c>
      <c r="B10" s="13"/>
      <c r="C10" s="14"/>
      <c r="D10" s="86"/>
      <c r="E10" s="112"/>
      <c r="F10" s="87"/>
      <c r="G10" s="88"/>
      <c r="H10" s="15"/>
    </row>
    <row r="11" spans="1:8" ht="15.75" x14ac:dyDescent="0.25">
      <c r="A11" s="106" t="s">
        <v>112</v>
      </c>
      <c r="B11" s="13"/>
      <c r="C11" s="14"/>
      <c r="D11" s="86">
        <v>6</v>
      </c>
      <c r="E11" s="112">
        <v>1509384</v>
      </c>
      <c r="F11" s="87">
        <v>424991</v>
      </c>
      <c r="G11" s="88">
        <f t="shared" si="0"/>
        <v>0.2815658573298776</v>
      </c>
      <c r="H11" s="15"/>
    </row>
    <row r="12" spans="1:8" ht="15.75" x14ac:dyDescent="0.25">
      <c r="A12" s="106" t="s">
        <v>69</v>
      </c>
      <c r="B12" s="13"/>
      <c r="C12" s="14"/>
      <c r="D12" s="86"/>
      <c r="E12" s="112"/>
      <c r="F12" s="87"/>
      <c r="G12" s="88"/>
      <c r="H12" s="15"/>
    </row>
    <row r="13" spans="1:8" ht="15.75" x14ac:dyDescent="0.25">
      <c r="A13" s="106" t="s">
        <v>70</v>
      </c>
      <c r="B13" s="13"/>
      <c r="C13" s="14"/>
      <c r="D13" s="86">
        <v>1</v>
      </c>
      <c r="E13" s="112">
        <v>119972</v>
      </c>
      <c r="F13" s="87">
        <v>40024.5</v>
      </c>
      <c r="G13" s="88">
        <f t="shared" si="0"/>
        <v>0.3336153435801687</v>
      </c>
      <c r="H13" s="15"/>
    </row>
    <row r="14" spans="1:8" ht="15.75" x14ac:dyDescent="0.25">
      <c r="A14" s="106" t="s">
        <v>147</v>
      </c>
      <c r="B14" s="13"/>
      <c r="C14" s="14"/>
      <c r="D14" s="86">
        <v>2</v>
      </c>
      <c r="E14" s="112">
        <v>1000964</v>
      </c>
      <c r="F14" s="87">
        <v>475930</v>
      </c>
      <c r="G14" s="88">
        <f t="shared" si="0"/>
        <v>0.47547164533389813</v>
      </c>
      <c r="H14" s="15"/>
    </row>
    <row r="15" spans="1:8" ht="15.75" x14ac:dyDescent="0.25">
      <c r="A15" s="106" t="s">
        <v>25</v>
      </c>
      <c r="B15" s="13"/>
      <c r="C15" s="14"/>
      <c r="D15" s="86">
        <v>2</v>
      </c>
      <c r="E15" s="112">
        <v>291401</v>
      </c>
      <c r="F15" s="87">
        <v>86858</v>
      </c>
      <c r="G15" s="88">
        <f t="shared" si="0"/>
        <v>0.2980703566562915</v>
      </c>
      <c r="H15" s="15"/>
    </row>
    <row r="16" spans="1:8" ht="15.75" x14ac:dyDescent="0.25">
      <c r="A16" s="106" t="s">
        <v>123</v>
      </c>
      <c r="B16" s="13"/>
      <c r="C16" s="14"/>
      <c r="D16" s="86">
        <v>1</v>
      </c>
      <c r="E16" s="112">
        <v>117963</v>
      </c>
      <c r="F16" s="87">
        <v>53279.5</v>
      </c>
      <c r="G16" s="88">
        <f t="shared" si="0"/>
        <v>0.45166280952502058</v>
      </c>
      <c r="H16" s="15"/>
    </row>
    <row r="17" spans="1:8" ht="15.75" x14ac:dyDescent="0.25">
      <c r="A17" s="106" t="s">
        <v>149</v>
      </c>
      <c r="B17" s="13"/>
      <c r="C17" s="14"/>
      <c r="D17" s="86">
        <v>2</v>
      </c>
      <c r="E17" s="112">
        <v>1422040</v>
      </c>
      <c r="F17" s="87">
        <v>45054.5</v>
      </c>
      <c r="G17" s="88">
        <f t="shared" si="0"/>
        <v>3.1683004697476862E-2</v>
      </c>
      <c r="H17" s="15"/>
    </row>
    <row r="18" spans="1:8" ht="15.75" x14ac:dyDescent="0.25">
      <c r="A18" s="106" t="s">
        <v>14</v>
      </c>
      <c r="B18" s="13"/>
      <c r="C18" s="14"/>
      <c r="D18" s="86">
        <v>2</v>
      </c>
      <c r="E18" s="112">
        <v>579953</v>
      </c>
      <c r="F18" s="87">
        <v>121299.5</v>
      </c>
      <c r="G18" s="88">
        <f t="shared" si="0"/>
        <v>0.20915401765315464</v>
      </c>
      <c r="H18" s="15"/>
    </row>
    <row r="19" spans="1:8" ht="15.75" x14ac:dyDescent="0.25">
      <c r="A19" s="106" t="s">
        <v>15</v>
      </c>
      <c r="B19" s="13"/>
      <c r="C19" s="14"/>
      <c r="D19" s="86">
        <v>3</v>
      </c>
      <c r="E19" s="112">
        <v>1229750</v>
      </c>
      <c r="F19" s="87">
        <v>357478</v>
      </c>
      <c r="G19" s="88">
        <f t="shared" si="0"/>
        <v>0.29069160398454968</v>
      </c>
      <c r="H19" s="15"/>
    </row>
    <row r="20" spans="1:8" ht="15.75" x14ac:dyDescent="0.25">
      <c r="A20" s="106" t="s">
        <v>113</v>
      </c>
      <c r="B20" s="13"/>
      <c r="C20" s="14"/>
      <c r="D20" s="86">
        <v>15</v>
      </c>
      <c r="E20" s="112">
        <v>1943443</v>
      </c>
      <c r="F20" s="87">
        <v>404505</v>
      </c>
      <c r="G20" s="88">
        <f t="shared" si="0"/>
        <v>0.20813834004907786</v>
      </c>
      <c r="H20" s="15"/>
    </row>
    <row r="21" spans="1:8" ht="15.75" x14ac:dyDescent="0.25">
      <c r="A21" s="106" t="s">
        <v>140</v>
      </c>
      <c r="B21" s="13"/>
      <c r="C21" s="14"/>
      <c r="D21" s="86">
        <v>1</v>
      </c>
      <c r="E21" s="112">
        <v>291401</v>
      </c>
      <c r="F21" s="87">
        <v>83753</v>
      </c>
      <c r="G21" s="88">
        <f t="shared" si="0"/>
        <v>0.28741493680529578</v>
      </c>
      <c r="H21" s="15"/>
    </row>
    <row r="22" spans="1:8" ht="15.75" x14ac:dyDescent="0.25">
      <c r="A22" s="106" t="s">
        <v>144</v>
      </c>
      <c r="B22" s="13"/>
      <c r="C22" s="14"/>
      <c r="D22" s="86">
        <v>7</v>
      </c>
      <c r="E22" s="112">
        <v>933981</v>
      </c>
      <c r="F22" s="87">
        <v>241304.5</v>
      </c>
      <c r="G22" s="88">
        <f t="shared" si="0"/>
        <v>0.25836125146014749</v>
      </c>
      <c r="H22" s="15"/>
    </row>
    <row r="23" spans="1:8" ht="15.75" x14ac:dyDescent="0.25">
      <c r="A23" s="106" t="s">
        <v>131</v>
      </c>
      <c r="B23" s="13"/>
      <c r="C23" s="14"/>
      <c r="D23" s="86"/>
      <c r="E23" s="112"/>
      <c r="F23" s="87"/>
      <c r="G23" s="88"/>
      <c r="H23" s="15"/>
    </row>
    <row r="24" spans="1:8" ht="15.75" x14ac:dyDescent="0.25">
      <c r="A24" s="106" t="s">
        <v>10</v>
      </c>
      <c r="B24" s="13"/>
      <c r="C24" s="14"/>
      <c r="D24" s="86"/>
      <c r="E24" s="112"/>
      <c r="F24" s="87"/>
      <c r="G24" s="88"/>
      <c r="H24" s="15"/>
    </row>
    <row r="25" spans="1:8" ht="15.75" x14ac:dyDescent="0.25">
      <c r="A25" s="107" t="s">
        <v>20</v>
      </c>
      <c r="B25" s="13"/>
      <c r="C25" s="14"/>
      <c r="D25" s="86">
        <v>4</v>
      </c>
      <c r="E25" s="112">
        <v>815674</v>
      </c>
      <c r="F25" s="87">
        <v>162189</v>
      </c>
      <c r="G25" s="88">
        <f>F25/E25</f>
        <v>0.19884046812819828</v>
      </c>
      <c r="H25" s="15"/>
    </row>
    <row r="26" spans="1:8" ht="15.75" x14ac:dyDescent="0.25">
      <c r="A26" s="107" t="s">
        <v>21</v>
      </c>
      <c r="B26" s="13"/>
      <c r="C26" s="14"/>
      <c r="D26" s="86">
        <v>13</v>
      </c>
      <c r="E26" s="112">
        <v>106457</v>
      </c>
      <c r="F26" s="87">
        <v>106457</v>
      </c>
      <c r="G26" s="88">
        <f>F26/E26</f>
        <v>1</v>
      </c>
      <c r="H26" s="15"/>
    </row>
    <row r="27" spans="1:8" ht="15.75" x14ac:dyDescent="0.25">
      <c r="A27" s="83" t="s">
        <v>22</v>
      </c>
      <c r="B27" s="13"/>
      <c r="C27" s="14"/>
      <c r="D27" s="86"/>
      <c r="E27" s="112"/>
      <c r="F27" s="87"/>
      <c r="G27" s="88"/>
      <c r="H27" s="15"/>
    </row>
    <row r="28" spans="1:8" ht="15.75" x14ac:dyDescent="0.25">
      <c r="A28" s="83" t="s">
        <v>23</v>
      </c>
      <c r="B28" s="13"/>
      <c r="C28" s="14"/>
      <c r="D28" s="86"/>
      <c r="E28" s="112">
        <v>26136</v>
      </c>
      <c r="F28" s="87">
        <v>7385</v>
      </c>
      <c r="G28" s="88">
        <f t="shared" ref="G28:G34" si="1">F28/E28</f>
        <v>0.28256045301499849</v>
      </c>
      <c r="H28" s="15"/>
    </row>
    <row r="29" spans="1:8" ht="15.75" x14ac:dyDescent="0.25">
      <c r="A29" s="83" t="s">
        <v>80</v>
      </c>
      <c r="B29" s="13"/>
      <c r="C29" s="14"/>
      <c r="D29" s="86"/>
      <c r="E29" s="112"/>
      <c r="F29" s="87"/>
      <c r="G29" s="88"/>
      <c r="H29" s="15"/>
    </row>
    <row r="30" spans="1:8" ht="15.75" x14ac:dyDescent="0.25">
      <c r="A30" s="83" t="s">
        <v>73</v>
      </c>
      <c r="B30" s="13"/>
      <c r="C30" s="14"/>
      <c r="D30" s="86">
        <v>1</v>
      </c>
      <c r="E30" s="112">
        <v>104395</v>
      </c>
      <c r="F30" s="87">
        <v>18055</v>
      </c>
      <c r="G30" s="88">
        <f t="shared" si="1"/>
        <v>0.17294889601992433</v>
      </c>
      <c r="H30" s="15"/>
    </row>
    <row r="31" spans="1:8" ht="15.75" x14ac:dyDescent="0.25">
      <c r="A31" s="83" t="s">
        <v>121</v>
      </c>
      <c r="B31" s="13"/>
      <c r="C31" s="14"/>
      <c r="D31" s="86">
        <v>1</v>
      </c>
      <c r="E31" s="112">
        <v>52839</v>
      </c>
      <c r="F31" s="87">
        <v>20036.5</v>
      </c>
      <c r="G31" s="88">
        <f t="shared" si="1"/>
        <v>0.37919907643975093</v>
      </c>
      <c r="H31" s="15"/>
    </row>
    <row r="32" spans="1:8" ht="15.75" x14ac:dyDescent="0.25">
      <c r="A32" s="83" t="s">
        <v>57</v>
      </c>
      <c r="B32" s="13"/>
      <c r="C32" s="14"/>
      <c r="D32" s="86">
        <v>1</v>
      </c>
      <c r="E32" s="112">
        <v>164878</v>
      </c>
      <c r="F32" s="87">
        <v>63273</v>
      </c>
      <c r="G32" s="88">
        <f t="shared" si="1"/>
        <v>0.38375647448416406</v>
      </c>
      <c r="H32" s="15"/>
    </row>
    <row r="33" spans="1:8" ht="15.75" x14ac:dyDescent="0.25">
      <c r="A33" s="83" t="s">
        <v>109</v>
      </c>
      <c r="B33" s="13"/>
      <c r="C33" s="14"/>
      <c r="D33" s="86">
        <v>1</v>
      </c>
      <c r="E33" s="112">
        <v>120756</v>
      </c>
      <c r="F33" s="87">
        <v>36987</v>
      </c>
      <c r="G33" s="88">
        <f t="shared" si="1"/>
        <v>0.3062953393620193</v>
      </c>
      <c r="H33" s="15"/>
    </row>
    <row r="34" spans="1:8" ht="15.75" x14ac:dyDescent="0.25">
      <c r="A34" s="83" t="s">
        <v>114</v>
      </c>
      <c r="B34" s="13"/>
      <c r="C34" s="14"/>
      <c r="D34" s="86">
        <v>8</v>
      </c>
      <c r="E34" s="112">
        <v>1778555</v>
      </c>
      <c r="F34" s="87">
        <v>-82882</v>
      </c>
      <c r="G34" s="88">
        <f t="shared" si="1"/>
        <v>-4.6600751733851357E-2</v>
      </c>
      <c r="H34" s="15"/>
    </row>
    <row r="35" spans="1:8" x14ac:dyDescent="0.2">
      <c r="A35" s="16" t="s">
        <v>28</v>
      </c>
      <c r="B35" s="13"/>
      <c r="C35" s="14"/>
      <c r="D35" s="90"/>
      <c r="E35" s="112">
        <v>83440</v>
      </c>
      <c r="F35" s="87">
        <v>12573</v>
      </c>
      <c r="G35" s="92"/>
      <c r="H35" s="15"/>
    </row>
    <row r="36" spans="1:8" x14ac:dyDescent="0.2">
      <c r="A36" s="16" t="s">
        <v>47</v>
      </c>
      <c r="B36" s="13"/>
      <c r="C36" s="14"/>
      <c r="D36" s="90"/>
      <c r="E36" s="112"/>
      <c r="F36" s="87"/>
      <c r="G36" s="92"/>
      <c r="H36" s="15"/>
    </row>
    <row r="37" spans="1:8" x14ac:dyDescent="0.2">
      <c r="A37" s="16" t="s">
        <v>30</v>
      </c>
      <c r="B37" s="13"/>
      <c r="C37" s="14"/>
      <c r="D37" s="90"/>
      <c r="E37" s="112"/>
      <c r="F37" s="87"/>
      <c r="G37" s="92"/>
      <c r="H37" s="15"/>
    </row>
    <row r="38" spans="1:8" x14ac:dyDescent="0.2">
      <c r="A38" s="17"/>
      <c r="B38" s="18"/>
      <c r="C38" s="14"/>
      <c r="D38" s="90"/>
      <c r="E38" s="93"/>
      <c r="F38" s="93"/>
      <c r="G38" s="92"/>
      <c r="H38" s="15"/>
    </row>
    <row r="39" spans="1:8" ht="15.75" x14ac:dyDescent="0.25">
      <c r="A39" s="19" t="s">
        <v>31</v>
      </c>
      <c r="B39" s="20"/>
      <c r="C39" s="21"/>
      <c r="D39" s="94">
        <f>SUM(D9:D38)</f>
        <v>71</v>
      </c>
      <c r="E39" s="95">
        <f>SUM(E9:E38)</f>
        <v>12696442</v>
      </c>
      <c r="F39" s="95">
        <f>SUM(F9:F38)</f>
        <v>2680732</v>
      </c>
      <c r="G39" s="96">
        <f>F39/E39</f>
        <v>0.21114041240845269</v>
      </c>
      <c r="H39" s="15"/>
    </row>
    <row r="40" spans="1:8" ht="15.75" x14ac:dyDescent="0.25">
      <c r="A40" s="22"/>
      <c r="B40" s="22"/>
      <c r="C40" s="22"/>
      <c r="D40" s="97"/>
      <c r="E40" s="98"/>
      <c r="F40" s="99"/>
      <c r="G40" s="99"/>
      <c r="H40" s="2"/>
    </row>
    <row r="41" spans="1:8" ht="18" x14ac:dyDescent="0.25">
      <c r="A41" s="23" t="s">
        <v>32</v>
      </c>
      <c r="B41" s="24"/>
      <c r="C41" s="24"/>
      <c r="D41" s="25"/>
      <c r="E41" s="100"/>
      <c r="F41" s="101"/>
      <c r="G41" s="101"/>
      <c r="H41" s="2"/>
    </row>
    <row r="42" spans="1:8" ht="15.75" x14ac:dyDescent="0.25">
      <c r="A42" s="26"/>
      <c r="B42" s="26"/>
      <c r="C42" s="26"/>
      <c r="D42" s="102"/>
      <c r="E42" s="25" t="s">
        <v>33</v>
      </c>
      <c r="F42" s="25" t="s">
        <v>33</v>
      </c>
      <c r="G42" s="25" t="s">
        <v>5</v>
      </c>
      <c r="H42" s="2"/>
    </row>
    <row r="43" spans="1:8" ht="15.75" x14ac:dyDescent="0.25">
      <c r="A43" s="26"/>
      <c r="B43" s="26"/>
      <c r="C43" s="26"/>
      <c r="D43" s="102" t="s">
        <v>6</v>
      </c>
      <c r="E43" s="103" t="s">
        <v>34</v>
      </c>
      <c r="F43" s="101" t="s">
        <v>8</v>
      </c>
      <c r="G43" s="101" t="s">
        <v>35</v>
      </c>
      <c r="H43" s="2"/>
    </row>
    <row r="44" spans="1:8" ht="15.75" x14ac:dyDescent="0.25">
      <c r="A44" s="27" t="s">
        <v>36</v>
      </c>
      <c r="B44" s="28"/>
      <c r="C44" s="14"/>
      <c r="D44" s="86">
        <v>144</v>
      </c>
      <c r="E44" s="87">
        <v>15683513.050000001</v>
      </c>
      <c r="F44" s="87">
        <v>917976.59</v>
      </c>
      <c r="G44" s="88">
        <f>1-(+F44/E44)</f>
        <v>0.94146868835614606</v>
      </c>
      <c r="H44" s="15"/>
    </row>
    <row r="45" spans="1:8" ht="15.75" x14ac:dyDescent="0.25">
      <c r="A45" s="27" t="s">
        <v>37</v>
      </c>
      <c r="B45" s="28"/>
      <c r="C45" s="14"/>
      <c r="D45" s="86">
        <v>5</v>
      </c>
      <c r="E45" s="87">
        <v>2118132.2599999998</v>
      </c>
      <c r="F45" s="87">
        <v>256213.26</v>
      </c>
      <c r="G45" s="88">
        <f t="shared" ref="G45:G53" si="2">1-(+F45/E45)</f>
        <v>0.87903812012192284</v>
      </c>
      <c r="H45" s="15"/>
    </row>
    <row r="46" spans="1:8" ht="15.75" x14ac:dyDescent="0.25">
      <c r="A46" s="27" t="s">
        <v>38</v>
      </c>
      <c r="B46" s="28"/>
      <c r="C46" s="14"/>
      <c r="D46" s="86">
        <v>261</v>
      </c>
      <c r="E46" s="87">
        <v>10337514</v>
      </c>
      <c r="F46" s="87">
        <v>708173.61</v>
      </c>
      <c r="G46" s="88">
        <f t="shared" si="2"/>
        <v>0.93149478588372403</v>
      </c>
      <c r="H46" s="15"/>
    </row>
    <row r="47" spans="1:8" ht="15.75" x14ac:dyDescent="0.25">
      <c r="A47" s="27" t="s">
        <v>39</v>
      </c>
      <c r="B47" s="28"/>
      <c r="C47" s="14"/>
      <c r="D47" s="86">
        <v>36</v>
      </c>
      <c r="E47" s="87">
        <v>3226621.03</v>
      </c>
      <c r="F47" s="87">
        <v>268851.65000000002</v>
      </c>
      <c r="G47" s="88">
        <f t="shared" si="2"/>
        <v>0.91667702915827087</v>
      </c>
      <c r="H47" s="15"/>
    </row>
    <row r="48" spans="1:8" ht="15.75" x14ac:dyDescent="0.25">
      <c r="A48" s="27" t="s">
        <v>40</v>
      </c>
      <c r="B48" s="28"/>
      <c r="C48" s="14"/>
      <c r="D48" s="86">
        <v>111</v>
      </c>
      <c r="E48" s="87">
        <v>14599276.26</v>
      </c>
      <c r="F48" s="87">
        <v>796404.91</v>
      </c>
      <c r="G48" s="88">
        <f t="shared" si="2"/>
        <v>0.94544901433353656</v>
      </c>
      <c r="H48" s="15"/>
    </row>
    <row r="49" spans="1:8" ht="15.75" x14ac:dyDescent="0.25">
      <c r="A49" s="27" t="s">
        <v>41</v>
      </c>
      <c r="B49" s="28"/>
      <c r="C49" s="14"/>
      <c r="D49" s="86"/>
      <c r="E49" s="87"/>
      <c r="F49" s="87"/>
      <c r="G49" s="88"/>
      <c r="H49" s="15"/>
    </row>
    <row r="50" spans="1:8" ht="15.75" x14ac:dyDescent="0.25">
      <c r="A50" s="27" t="s">
        <v>42</v>
      </c>
      <c r="B50" s="28"/>
      <c r="C50" s="14"/>
      <c r="D50" s="86">
        <v>18</v>
      </c>
      <c r="E50" s="87">
        <v>2862220</v>
      </c>
      <c r="F50" s="87">
        <v>179915</v>
      </c>
      <c r="G50" s="88">
        <f t="shared" si="2"/>
        <v>0.9371414496439826</v>
      </c>
      <c r="H50" s="15"/>
    </row>
    <row r="51" spans="1:8" ht="15.75" x14ac:dyDescent="0.25">
      <c r="A51" s="27" t="s">
        <v>43</v>
      </c>
      <c r="B51" s="28"/>
      <c r="C51" s="14"/>
      <c r="D51" s="86">
        <v>3</v>
      </c>
      <c r="E51" s="87">
        <v>386170</v>
      </c>
      <c r="F51" s="87">
        <v>44510</v>
      </c>
      <c r="G51" s="88">
        <f t="shared" si="2"/>
        <v>0.88473988139938364</v>
      </c>
      <c r="H51" s="15"/>
    </row>
    <row r="52" spans="1:8" ht="15.75" x14ac:dyDescent="0.25">
      <c r="A52" s="27" t="s">
        <v>44</v>
      </c>
      <c r="B52" s="28"/>
      <c r="C52" s="14"/>
      <c r="D52" s="86">
        <v>3</v>
      </c>
      <c r="E52" s="87">
        <v>427275</v>
      </c>
      <c r="F52" s="87">
        <v>38754</v>
      </c>
      <c r="G52" s="88">
        <f t="shared" si="2"/>
        <v>0.90929963138493941</v>
      </c>
      <c r="H52" s="15"/>
    </row>
    <row r="53" spans="1:8" ht="15.75" x14ac:dyDescent="0.25">
      <c r="A53" s="29" t="s">
        <v>64</v>
      </c>
      <c r="B53" s="30"/>
      <c r="C53" s="14"/>
      <c r="D53" s="86">
        <v>2</v>
      </c>
      <c r="E53" s="87">
        <v>329600</v>
      </c>
      <c r="F53" s="87">
        <v>86096</v>
      </c>
      <c r="G53" s="88">
        <f t="shared" si="2"/>
        <v>0.73878640776699034</v>
      </c>
      <c r="H53" s="15"/>
    </row>
    <row r="54" spans="1:8" ht="15.75" x14ac:dyDescent="0.25">
      <c r="A54" s="27" t="s">
        <v>65</v>
      </c>
      <c r="B54" s="30"/>
      <c r="C54" s="14"/>
      <c r="D54" s="86">
        <v>1416</v>
      </c>
      <c r="E54" s="87">
        <v>97243574.120000005</v>
      </c>
      <c r="F54" s="87">
        <v>10996178.800000001</v>
      </c>
      <c r="G54" s="88">
        <f>1-(+F54/E54)</f>
        <v>0.88692128092257738</v>
      </c>
      <c r="H54" s="15"/>
    </row>
    <row r="55" spans="1:8" ht="15.75" x14ac:dyDescent="0.25">
      <c r="A55" s="27" t="s">
        <v>66</v>
      </c>
      <c r="B55" s="30"/>
      <c r="C55" s="14"/>
      <c r="D55" s="86">
        <v>22</v>
      </c>
      <c r="E55" s="87">
        <v>753002.53</v>
      </c>
      <c r="F55" s="87">
        <v>95667.82</v>
      </c>
      <c r="G55" s="88">
        <f>1-(+F55/E55)</f>
        <v>0.87295152912700047</v>
      </c>
      <c r="H55" s="15"/>
    </row>
    <row r="56" spans="1:8" ht="15.75" x14ac:dyDescent="0.25">
      <c r="A56" s="85" t="s">
        <v>143</v>
      </c>
      <c r="B56" s="30"/>
      <c r="C56" s="14"/>
      <c r="D56" s="86"/>
      <c r="E56" s="87"/>
      <c r="F56" s="87"/>
      <c r="G56" s="88"/>
      <c r="H56" s="15"/>
    </row>
    <row r="57" spans="1:8" x14ac:dyDescent="0.2">
      <c r="A57" s="16" t="s">
        <v>45</v>
      </c>
      <c r="B57" s="30"/>
      <c r="C57" s="14"/>
      <c r="D57" s="90"/>
      <c r="E57" s="109"/>
      <c r="F57" s="87"/>
      <c r="G57" s="92"/>
      <c r="H57" s="15"/>
    </row>
    <row r="58" spans="1:8" x14ac:dyDescent="0.2">
      <c r="A58" s="16" t="s">
        <v>46</v>
      </c>
      <c r="B58" s="28"/>
      <c r="C58" s="14"/>
      <c r="D58" s="90"/>
      <c r="E58" s="109"/>
      <c r="F58" s="87"/>
      <c r="G58" s="92"/>
      <c r="H58" s="15"/>
    </row>
    <row r="59" spans="1:8" x14ac:dyDescent="0.2">
      <c r="A59" s="16" t="s">
        <v>47</v>
      </c>
      <c r="B59" s="28"/>
      <c r="C59" s="14"/>
      <c r="D59" s="90"/>
      <c r="E59" s="108"/>
      <c r="F59" s="87"/>
      <c r="G59" s="92"/>
      <c r="H59" s="15"/>
    </row>
    <row r="60" spans="1:8" x14ac:dyDescent="0.2">
      <c r="A60" s="16" t="s">
        <v>30</v>
      </c>
      <c r="B60" s="28"/>
      <c r="C60" s="14"/>
      <c r="D60" s="90"/>
      <c r="E60" s="108"/>
      <c r="F60" s="87"/>
      <c r="G60" s="92"/>
      <c r="H60" s="15"/>
    </row>
    <row r="61" spans="1:8" ht="15.75" x14ac:dyDescent="0.25">
      <c r="A61" s="32"/>
      <c r="B61" s="18"/>
      <c r="C61" s="14"/>
      <c r="D61" s="90"/>
      <c r="E61" s="110"/>
      <c r="F61" s="93"/>
      <c r="G61" s="92"/>
      <c r="H61" s="15"/>
    </row>
    <row r="62" spans="1:8" ht="15.75" x14ac:dyDescent="0.25">
      <c r="A62" s="20" t="s">
        <v>48</v>
      </c>
      <c r="B62" s="20"/>
      <c r="C62" s="21"/>
      <c r="D62" s="94">
        <f>SUM(D44:D58)</f>
        <v>2021</v>
      </c>
      <c r="E62" s="95">
        <f>SUM(E44:E61)</f>
        <v>147966898.25</v>
      </c>
      <c r="F62" s="95">
        <f>SUM(F44:F61)</f>
        <v>14388741.640000001</v>
      </c>
      <c r="G62" s="96">
        <f>1-(F62/E62)</f>
        <v>0.90275702329253904</v>
      </c>
      <c r="H62" s="15"/>
    </row>
    <row r="63" spans="1:8" x14ac:dyDescent="0.2">
      <c r="A63" s="33"/>
      <c r="B63" s="33"/>
      <c r="C63" s="50"/>
      <c r="D63" s="111"/>
      <c r="E63" s="105"/>
      <c r="F63" s="34"/>
      <c r="G63" s="34"/>
      <c r="H63" s="2"/>
    </row>
    <row r="64" spans="1:8" ht="18" x14ac:dyDescent="0.25">
      <c r="A64" s="35" t="s">
        <v>49</v>
      </c>
      <c r="B64" s="36"/>
      <c r="C64" s="39"/>
      <c r="D64" s="51"/>
      <c r="E64" s="36"/>
      <c r="F64" s="37">
        <f>F62+F39</f>
        <v>17069473.640000001</v>
      </c>
      <c r="G64" s="36"/>
      <c r="H64" s="2"/>
    </row>
    <row r="65" spans="1:8" ht="18" x14ac:dyDescent="0.25">
      <c r="A65" s="38"/>
      <c r="B65" s="39"/>
      <c r="C65" s="39"/>
      <c r="D65" s="51"/>
      <c r="E65" s="36"/>
      <c r="F65" s="37"/>
      <c r="G65" s="36"/>
      <c r="H65" s="2"/>
    </row>
    <row r="66" spans="1:8" ht="18" x14ac:dyDescent="0.25">
      <c r="A66" s="38"/>
      <c r="B66" s="39"/>
      <c r="C66" s="39"/>
      <c r="D66" s="51"/>
      <c r="E66" s="36"/>
      <c r="F66" s="37"/>
      <c r="G66" s="36"/>
      <c r="H66" s="2"/>
    </row>
    <row r="67" spans="1:8" ht="15.75" x14ac:dyDescent="0.25">
      <c r="A67" s="4" t="s">
        <v>50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51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 t="s">
        <v>52</v>
      </c>
      <c r="B69" s="40"/>
      <c r="C69" s="40"/>
      <c r="D69" s="40"/>
      <c r="E69" s="40"/>
      <c r="F69" s="41"/>
      <c r="G69" s="40"/>
      <c r="H69" s="2"/>
    </row>
    <row r="70" spans="1:8" ht="15.75" x14ac:dyDescent="0.25">
      <c r="A70" s="4"/>
      <c r="B70" s="40"/>
      <c r="C70" s="40"/>
      <c r="D70" s="40"/>
      <c r="E70" s="40"/>
      <c r="F70" s="41"/>
      <c r="G70" s="40"/>
      <c r="H70" s="2"/>
    </row>
    <row r="71" spans="1:8" ht="18" x14ac:dyDescent="0.25">
      <c r="A71" s="42" t="s">
        <v>53</v>
      </c>
      <c r="B71" s="39"/>
      <c r="C71" s="39"/>
      <c r="D71" s="39"/>
      <c r="E71" s="39"/>
      <c r="F71" s="37"/>
      <c r="G71" s="39"/>
      <c r="H71" s="2"/>
    </row>
    <row r="72" spans="1:8" ht="18" x14ac:dyDescent="0.25">
      <c r="A72" s="43"/>
      <c r="B72" s="39"/>
      <c r="C72" s="39"/>
      <c r="D72" s="39"/>
      <c r="E72" s="37"/>
      <c r="F72" s="2"/>
      <c r="G72" s="2"/>
      <c r="H72" s="2"/>
    </row>
    <row r="73" spans="1:8" ht="18" x14ac:dyDescent="0.25">
      <c r="A73" s="43"/>
      <c r="B73" s="39"/>
      <c r="C73" s="39"/>
      <c r="D73" s="39"/>
      <c r="E73" s="44"/>
      <c r="F73" s="2"/>
      <c r="G73" s="2"/>
      <c r="H73" s="2"/>
    </row>
    <row r="74" spans="1:8" ht="18" x14ac:dyDescent="0.25">
      <c r="A74" s="43"/>
      <c r="B74" s="39"/>
      <c r="C74" s="39"/>
      <c r="D74" s="39"/>
      <c r="E74" s="45"/>
      <c r="F74" s="2"/>
      <c r="G74" s="2"/>
      <c r="H74" s="2"/>
    </row>
    <row r="75" spans="1:8" ht="18" x14ac:dyDescent="0.25">
      <c r="A75" s="43"/>
      <c r="B75" s="39"/>
      <c r="C75" s="39"/>
      <c r="D75" s="39"/>
      <c r="E75" s="46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37"/>
      <c r="F77" s="2"/>
      <c r="G77" s="2"/>
      <c r="H77" s="2"/>
    </row>
    <row r="78" spans="1:8" ht="18" x14ac:dyDescent="0.25">
      <c r="A78" s="43"/>
      <c r="B78" s="39"/>
      <c r="C78" s="39"/>
      <c r="D78" s="39"/>
      <c r="E78" s="44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5"/>
      <c r="F81" s="2"/>
      <c r="G81" s="2"/>
      <c r="H81" s="2"/>
    </row>
    <row r="82" spans="1:8" ht="18" x14ac:dyDescent="0.25">
      <c r="A82" s="43"/>
      <c r="B82" s="39"/>
      <c r="C82" s="39"/>
      <c r="D82" s="39"/>
      <c r="E82" s="47"/>
      <c r="F82" s="2"/>
      <c r="G82" s="2"/>
      <c r="H82" s="2"/>
    </row>
    <row r="83" spans="1:8" ht="18" x14ac:dyDescent="0.25">
      <c r="A83" s="43"/>
      <c r="B83" s="39"/>
      <c r="C83" s="39"/>
      <c r="D83" s="39"/>
      <c r="E83" s="39"/>
      <c r="F83" s="2"/>
      <c r="G83" s="2"/>
      <c r="H83" s="2"/>
    </row>
    <row r="84" spans="1:8" ht="15.75" x14ac:dyDescent="0.25">
      <c r="A84" s="48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3" customWidth="1"/>
    <col min="2" max="2" width="15.6640625" style="53" customWidth="1"/>
    <col min="3" max="3" width="3.6640625" style="53" customWidth="1"/>
    <col min="4" max="4" width="7.6640625" style="53" customWidth="1"/>
    <col min="5" max="6" width="14.6640625" style="53" customWidth="1"/>
    <col min="7" max="7" width="11.6640625" style="53" customWidth="1"/>
    <col min="8" max="16384" width="8.88671875" style="53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 FEBRUARY 2020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75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106" t="s">
        <v>10</v>
      </c>
      <c r="B9" s="13"/>
      <c r="C9" s="14"/>
      <c r="D9" s="86">
        <v>4</v>
      </c>
      <c r="E9" s="87">
        <v>246231</v>
      </c>
      <c r="F9" s="87">
        <v>65136.5</v>
      </c>
      <c r="G9" s="88">
        <f>F9/E9</f>
        <v>0.26453411633791035</v>
      </c>
      <c r="H9" s="15"/>
    </row>
    <row r="10" spans="1:8" ht="15.75" customHeight="1" x14ac:dyDescent="0.35">
      <c r="A10" s="106" t="s">
        <v>11</v>
      </c>
      <c r="B10" s="13"/>
      <c r="C10" s="14"/>
      <c r="D10" s="86"/>
      <c r="E10" s="87"/>
      <c r="F10" s="87"/>
      <c r="G10" s="88"/>
      <c r="H10" s="15"/>
    </row>
    <row r="11" spans="1:8" ht="15.75" customHeight="1" x14ac:dyDescent="0.35">
      <c r="A11" s="106" t="s">
        <v>76</v>
      </c>
      <c r="B11" s="13"/>
      <c r="C11" s="14"/>
      <c r="D11" s="86"/>
      <c r="E11" s="87"/>
      <c r="F11" s="87"/>
      <c r="G11" s="88"/>
      <c r="H11" s="15"/>
    </row>
    <row r="12" spans="1:8" ht="15.75" customHeight="1" x14ac:dyDescent="0.35">
      <c r="A12" s="106" t="s">
        <v>12</v>
      </c>
      <c r="B12" s="13"/>
      <c r="C12" s="14"/>
      <c r="D12" s="86"/>
      <c r="E12" s="87"/>
      <c r="F12" s="87"/>
      <c r="G12" s="88"/>
      <c r="H12" s="15"/>
    </row>
    <row r="13" spans="1:8" ht="15.75" customHeight="1" x14ac:dyDescent="0.35">
      <c r="A13" s="106" t="s">
        <v>128</v>
      </c>
      <c r="B13" s="13"/>
      <c r="C13" s="14"/>
      <c r="D13" s="86"/>
      <c r="E13" s="87"/>
      <c r="F13" s="87"/>
      <c r="G13" s="88"/>
      <c r="H13" s="15"/>
    </row>
    <row r="14" spans="1:8" ht="15.75" customHeight="1" x14ac:dyDescent="0.35">
      <c r="A14" s="106" t="s">
        <v>108</v>
      </c>
      <c r="B14" s="13"/>
      <c r="C14" s="14"/>
      <c r="D14" s="86">
        <v>1</v>
      </c>
      <c r="E14" s="87">
        <v>32811</v>
      </c>
      <c r="F14" s="87">
        <v>10155</v>
      </c>
      <c r="G14" s="88">
        <f>F14/E14</f>
        <v>0.30949986285087316</v>
      </c>
      <c r="H14" s="15"/>
    </row>
    <row r="15" spans="1:8" ht="15.75" customHeight="1" x14ac:dyDescent="0.35">
      <c r="A15" s="106" t="s">
        <v>61</v>
      </c>
      <c r="B15" s="13"/>
      <c r="C15" s="14"/>
      <c r="D15" s="86">
        <v>1</v>
      </c>
      <c r="E15" s="87">
        <v>77402</v>
      </c>
      <c r="F15" s="87">
        <v>28499.5</v>
      </c>
      <c r="G15" s="88">
        <f>F15/E15</f>
        <v>0.36820108007545027</v>
      </c>
      <c r="H15" s="15"/>
    </row>
    <row r="16" spans="1:8" ht="15.75" customHeight="1" x14ac:dyDescent="0.35">
      <c r="A16" s="106" t="s">
        <v>77</v>
      </c>
      <c r="B16" s="13"/>
      <c r="C16" s="14"/>
      <c r="D16" s="86"/>
      <c r="E16" s="87"/>
      <c r="F16" s="87"/>
      <c r="G16" s="88"/>
      <c r="H16" s="15"/>
    </row>
    <row r="17" spans="1:8" ht="15.75" customHeight="1" x14ac:dyDescent="0.35">
      <c r="A17" s="106" t="s">
        <v>25</v>
      </c>
      <c r="B17" s="13"/>
      <c r="C17" s="14"/>
      <c r="D17" s="86">
        <v>1</v>
      </c>
      <c r="E17" s="87">
        <v>6765</v>
      </c>
      <c r="F17" s="87">
        <v>3271</v>
      </c>
      <c r="G17" s="88">
        <f>F17/E17</f>
        <v>0.48351810790835181</v>
      </c>
      <c r="H17" s="15"/>
    </row>
    <row r="18" spans="1:8" ht="15.75" customHeight="1" x14ac:dyDescent="0.35">
      <c r="A18" s="106" t="s">
        <v>14</v>
      </c>
      <c r="B18" s="13"/>
      <c r="C18" s="14"/>
      <c r="D18" s="86">
        <v>2</v>
      </c>
      <c r="E18" s="87">
        <v>183699</v>
      </c>
      <c r="F18" s="87">
        <v>29843.5</v>
      </c>
      <c r="G18" s="88">
        <f>F18/E18</f>
        <v>0.16245869601903112</v>
      </c>
      <c r="H18" s="15"/>
    </row>
    <row r="19" spans="1:8" ht="15.75" customHeight="1" x14ac:dyDescent="0.35">
      <c r="A19" s="106" t="s">
        <v>15</v>
      </c>
      <c r="B19" s="13"/>
      <c r="C19" s="14"/>
      <c r="D19" s="86"/>
      <c r="E19" s="87"/>
      <c r="F19" s="87"/>
      <c r="G19" s="88"/>
      <c r="H19" s="15"/>
    </row>
    <row r="20" spans="1:8" ht="15.75" customHeight="1" x14ac:dyDescent="0.35">
      <c r="A20" s="106" t="s">
        <v>16</v>
      </c>
      <c r="B20" s="13"/>
      <c r="C20" s="14"/>
      <c r="D20" s="86"/>
      <c r="E20" s="87"/>
      <c r="F20" s="87"/>
      <c r="G20" s="88"/>
      <c r="H20" s="15"/>
    </row>
    <row r="21" spans="1:8" ht="15.75" customHeight="1" x14ac:dyDescent="0.35">
      <c r="A21" s="106" t="s">
        <v>78</v>
      </c>
      <c r="B21" s="13"/>
      <c r="C21" s="14"/>
      <c r="D21" s="86"/>
      <c r="E21" s="87"/>
      <c r="F21" s="87"/>
      <c r="G21" s="88"/>
      <c r="H21" s="15"/>
    </row>
    <row r="22" spans="1:8" ht="15.75" customHeight="1" x14ac:dyDescent="0.35">
      <c r="A22" s="106" t="s">
        <v>145</v>
      </c>
      <c r="B22" s="13"/>
      <c r="C22" s="14"/>
      <c r="D22" s="86"/>
      <c r="E22" s="87"/>
      <c r="F22" s="87"/>
      <c r="G22" s="88"/>
      <c r="H22" s="15"/>
    </row>
    <row r="23" spans="1:8" ht="15.75" customHeight="1" x14ac:dyDescent="0.35">
      <c r="A23" s="106" t="s">
        <v>18</v>
      </c>
      <c r="B23" s="13"/>
      <c r="C23" s="14"/>
      <c r="D23" s="86"/>
      <c r="E23" s="87"/>
      <c r="F23" s="87"/>
      <c r="G23" s="88"/>
      <c r="H23" s="15"/>
    </row>
    <row r="24" spans="1:8" ht="15.75" customHeight="1" x14ac:dyDescent="0.35">
      <c r="A24" s="106" t="s">
        <v>19</v>
      </c>
      <c r="B24" s="13"/>
      <c r="C24" s="14"/>
      <c r="D24" s="86"/>
      <c r="E24" s="87"/>
      <c r="F24" s="87"/>
      <c r="G24" s="88"/>
      <c r="H24" s="15"/>
    </row>
    <row r="25" spans="1:8" ht="15.75" customHeight="1" x14ac:dyDescent="0.35">
      <c r="A25" s="107" t="s">
        <v>20</v>
      </c>
      <c r="B25" s="13"/>
      <c r="C25" s="14"/>
      <c r="D25" s="86"/>
      <c r="E25" s="87"/>
      <c r="F25" s="87"/>
      <c r="G25" s="88"/>
      <c r="H25" s="15"/>
    </row>
    <row r="26" spans="1:8" ht="15.75" customHeight="1" x14ac:dyDescent="0.35">
      <c r="A26" s="107" t="s">
        <v>21</v>
      </c>
      <c r="B26" s="13"/>
      <c r="C26" s="14"/>
      <c r="D26" s="86"/>
      <c r="E26" s="87"/>
      <c r="F26" s="87"/>
      <c r="G26" s="88"/>
      <c r="H26" s="15"/>
    </row>
    <row r="27" spans="1:8" ht="15.75" customHeight="1" x14ac:dyDescent="0.35">
      <c r="A27" s="83" t="s">
        <v>22</v>
      </c>
      <c r="B27" s="13"/>
      <c r="C27" s="14"/>
      <c r="D27" s="86"/>
      <c r="E27" s="87"/>
      <c r="F27" s="87"/>
      <c r="G27" s="88"/>
      <c r="H27" s="15"/>
    </row>
    <row r="28" spans="1:8" ht="15.75" customHeight="1" x14ac:dyDescent="0.35">
      <c r="A28" s="83" t="s">
        <v>23</v>
      </c>
      <c r="B28" s="13"/>
      <c r="C28" s="14"/>
      <c r="D28" s="86"/>
      <c r="E28" s="87"/>
      <c r="F28" s="87"/>
      <c r="G28" s="88"/>
      <c r="H28" s="15"/>
    </row>
    <row r="29" spans="1:8" ht="15.75" customHeight="1" x14ac:dyDescent="0.35">
      <c r="A29" s="83" t="s">
        <v>24</v>
      </c>
      <c r="B29" s="13"/>
      <c r="C29" s="14"/>
      <c r="D29" s="86"/>
      <c r="E29" s="87"/>
      <c r="F29" s="87"/>
      <c r="G29" s="88"/>
      <c r="H29" s="15"/>
    </row>
    <row r="30" spans="1:8" ht="15.75" customHeight="1" x14ac:dyDescent="0.35">
      <c r="A30" s="83" t="s">
        <v>124</v>
      </c>
      <c r="B30" s="13"/>
      <c r="C30" s="14"/>
      <c r="D30" s="86"/>
      <c r="E30" s="87"/>
      <c r="F30" s="87"/>
      <c r="G30" s="88"/>
      <c r="H30" s="15"/>
    </row>
    <row r="31" spans="1:8" ht="15.75" customHeight="1" x14ac:dyDescent="0.35">
      <c r="A31" s="83" t="s">
        <v>27</v>
      </c>
      <c r="B31" s="13"/>
      <c r="C31" s="14"/>
      <c r="D31" s="86">
        <v>1</v>
      </c>
      <c r="E31" s="87">
        <v>88665</v>
      </c>
      <c r="F31" s="87">
        <v>9120.5</v>
      </c>
      <c r="G31" s="88">
        <f>F31/E31</f>
        <v>0.10286471550217109</v>
      </c>
      <c r="H31" s="15"/>
    </row>
    <row r="32" spans="1:8" ht="15.75" customHeight="1" x14ac:dyDescent="0.35">
      <c r="A32" s="83" t="s">
        <v>57</v>
      </c>
      <c r="B32" s="13"/>
      <c r="C32" s="14"/>
      <c r="D32" s="86"/>
      <c r="E32" s="87"/>
      <c r="F32" s="87"/>
      <c r="G32" s="88"/>
      <c r="H32" s="15"/>
    </row>
    <row r="33" spans="1:8" ht="15.75" customHeight="1" x14ac:dyDescent="0.35">
      <c r="A33" s="83" t="s">
        <v>132</v>
      </c>
      <c r="B33" s="13"/>
      <c r="C33" s="14"/>
      <c r="D33" s="86"/>
      <c r="E33" s="87"/>
      <c r="F33" s="87"/>
      <c r="G33" s="88"/>
      <c r="H33" s="15"/>
    </row>
    <row r="34" spans="1:8" ht="15.75" customHeight="1" x14ac:dyDescent="0.35">
      <c r="A34" s="83" t="s">
        <v>148</v>
      </c>
      <c r="B34" s="13"/>
      <c r="C34" s="14"/>
      <c r="D34" s="86"/>
      <c r="E34" s="87"/>
      <c r="F34" s="87"/>
      <c r="G34" s="88"/>
      <c r="H34" s="15"/>
    </row>
    <row r="35" spans="1:8" ht="15.75" customHeight="1" x14ac:dyDescent="0.35">
      <c r="A35" s="16" t="s">
        <v>28</v>
      </c>
      <c r="B35" s="13"/>
      <c r="C35" s="14"/>
      <c r="D35" s="90"/>
      <c r="E35" s="108"/>
      <c r="F35" s="87"/>
      <c r="G35" s="92"/>
      <c r="H35" s="15"/>
    </row>
    <row r="36" spans="1:8" ht="15.75" customHeight="1" x14ac:dyDescent="0.35">
      <c r="A36" s="16" t="s">
        <v>47</v>
      </c>
      <c r="B36" s="13"/>
      <c r="C36" s="14"/>
      <c r="D36" s="90"/>
      <c r="E36" s="108"/>
      <c r="F36" s="87"/>
      <c r="G36" s="92"/>
      <c r="H36" s="15"/>
    </row>
    <row r="37" spans="1:8" ht="15.75" customHeight="1" x14ac:dyDescent="0.35">
      <c r="A37" s="16" t="s">
        <v>30</v>
      </c>
      <c r="B37" s="13"/>
      <c r="C37" s="14"/>
      <c r="D37" s="90"/>
      <c r="E37" s="91"/>
      <c r="F37" s="89"/>
      <c r="G37" s="92"/>
      <c r="H37" s="15"/>
    </row>
    <row r="38" spans="1:8" ht="15.75" customHeight="1" x14ac:dyDescent="0.35">
      <c r="A38" s="17"/>
      <c r="B38" s="18"/>
      <c r="C38" s="14"/>
      <c r="D38" s="90"/>
      <c r="E38" s="93"/>
      <c r="F38" s="93"/>
      <c r="G38" s="92"/>
      <c r="H38" s="15"/>
    </row>
    <row r="39" spans="1:8" ht="15.75" customHeight="1" x14ac:dyDescent="0.35">
      <c r="A39" s="19" t="s">
        <v>31</v>
      </c>
      <c r="B39" s="20"/>
      <c r="C39" s="21"/>
      <c r="D39" s="94">
        <f>SUM(D9:D38)</f>
        <v>10</v>
      </c>
      <c r="E39" s="95">
        <f>SUM(E9:E38)</f>
        <v>635573</v>
      </c>
      <c r="F39" s="95">
        <f>SUM(F9:F38)</f>
        <v>146026</v>
      </c>
      <c r="G39" s="96">
        <f>F39/E39</f>
        <v>0.2297548826019985</v>
      </c>
      <c r="H39" s="15"/>
    </row>
    <row r="40" spans="1:8" ht="15.75" customHeight="1" x14ac:dyDescent="0.35">
      <c r="A40" s="22"/>
      <c r="B40" s="22"/>
      <c r="C40" s="22"/>
      <c r="D40" s="97"/>
      <c r="E40" s="98"/>
      <c r="F40" s="99"/>
      <c r="G40" s="99"/>
      <c r="H40" s="2"/>
    </row>
    <row r="41" spans="1:8" ht="15.75" customHeight="1" x14ac:dyDescent="0.35">
      <c r="A41" s="23" t="s">
        <v>32</v>
      </c>
      <c r="B41" s="24"/>
      <c r="C41" s="24"/>
      <c r="D41" s="25"/>
      <c r="E41" s="100"/>
      <c r="F41" s="101"/>
      <c r="G41" s="101"/>
      <c r="H41" s="2"/>
    </row>
    <row r="42" spans="1:8" ht="15.75" customHeight="1" x14ac:dyDescent="0.35">
      <c r="A42" s="26"/>
      <c r="B42" s="26"/>
      <c r="C42" s="26"/>
      <c r="D42" s="102"/>
      <c r="E42" s="25" t="s">
        <v>33</v>
      </c>
      <c r="F42" s="25" t="s">
        <v>33</v>
      </c>
      <c r="G42" s="25" t="s">
        <v>5</v>
      </c>
      <c r="H42" s="2"/>
    </row>
    <row r="43" spans="1:8" ht="15.75" customHeight="1" x14ac:dyDescent="0.35">
      <c r="A43" s="26"/>
      <c r="B43" s="26"/>
      <c r="C43" s="26"/>
      <c r="D43" s="102" t="s">
        <v>6</v>
      </c>
      <c r="E43" s="103" t="s">
        <v>34</v>
      </c>
      <c r="F43" s="101" t="s">
        <v>8</v>
      </c>
      <c r="G43" s="101" t="s">
        <v>35</v>
      </c>
      <c r="H43" s="2"/>
    </row>
    <row r="44" spans="1:8" ht="15.75" customHeight="1" x14ac:dyDescent="0.35">
      <c r="A44" s="27" t="s">
        <v>36</v>
      </c>
      <c r="B44" s="28"/>
      <c r="C44" s="14"/>
      <c r="D44" s="86">
        <v>24</v>
      </c>
      <c r="E44" s="87">
        <v>787108.45</v>
      </c>
      <c r="F44" s="87">
        <v>51448.9</v>
      </c>
      <c r="G44" s="88">
        <f>1-(+F44/E44)</f>
        <v>0.93463556387941205</v>
      </c>
      <c r="H44" s="15"/>
    </row>
    <row r="45" spans="1:8" ht="15.75" customHeight="1" x14ac:dyDescent="0.35">
      <c r="A45" s="27" t="s">
        <v>37</v>
      </c>
      <c r="B45" s="28"/>
      <c r="C45" s="14"/>
      <c r="D45" s="86"/>
      <c r="E45" s="87"/>
      <c r="F45" s="87"/>
      <c r="G45" s="88"/>
      <c r="H45" s="15"/>
    </row>
    <row r="46" spans="1:8" ht="15.75" customHeight="1" x14ac:dyDescent="0.35">
      <c r="A46" s="27" t="s">
        <v>38</v>
      </c>
      <c r="B46" s="28"/>
      <c r="C46" s="14"/>
      <c r="D46" s="86">
        <v>38</v>
      </c>
      <c r="E46" s="87">
        <v>1369854.25</v>
      </c>
      <c r="F46" s="87">
        <v>122495.25</v>
      </c>
      <c r="G46" s="88">
        <f>1-(+F46/E46)</f>
        <v>0.910577895422086</v>
      </c>
      <c r="H46" s="15"/>
    </row>
    <row r="47" spans="1:8" ht="15.75" customHeight="1" x14ac:dyDescent="0.35">
      <c r="A47" s="27" t="s">
        <v>39</v>
      </c>
      <c r="B47" s="28"/>
      <c r="C47" s="14"/>
      <c r="D47" s="86">
        <v>12</v>
      </c>
      <c r="E47" s="87">
        <v>773343.5</v>
      </c>
      <c r="F47" s="87">
        <v>81294</v>
      </c>
      <c r="G47" s="88">
        <f>1-(+F47/E47)</f>
        <v>0.89487983024361106</v>
      </c>
      <c r="H47" s="15"/>
    </row>
    <row r="48" spans="1:8" ht="15.75" customHeight="1" x14ac:dyDescent="0.35">
      <c r="A48" s="27" t="s">
        <v>40</v>
      </c>
      <c r="B48" s="28"/>
      <c r="C48" s="14"/>
      <c r="D48" s="86">
        <v>32</v>
      </c>
      <c r="E48" s="87">
        <v>1222603.94</v>
      </c>
      <c r="F48" s="87">
        <v>107789.6</v>
      </c>
      <c r="G48" s="88">
        <f>1-(+F48/E48)</f>
        <v>0.91183604397675999</v>
      </c>
      <c r="H48" s="15"/>
    </row>
    <row r="49" spans="1:8" ht="15.75" customHeight="1" x14ac:dyDescent="0.35">
      <c r="A49" s="27" t="s">
        <v>41</v>
      </c>
      <c r="B49" s="28"/>
      <c r="C49" s="14"/>
      <c r="D49" s="86"/>
      <c r="E49" s="87"/>
      <c r="F49" s="87"/>
      <c r="G49" s="88"/>
      <c r="H49" s="15"/>
    </row>
    <row r="50" spans="1:8" ht="15.75" customHeight="1" x14ac:dyDescent="0.35">
      <c r="A50" s="27" t="s">
        <v>42</v>
      </c>
      <c r="B50" s="28"/>
      <c r="C50" s="14"/>
      <c r="D50" s="86">
        <v>11</v>
      </c>
      <c r="E50" s="87">
        <v>781811</v>
      </c>
      <c r="F50" s="87">
        <v>58265.5</v>
      </c>
      <c r="G50" s="88">
        <f>1-(+F50/E50)</f>
        <v>0.92547367586283635</v>
      </c>
      <c r="H50" s="15"/>
    </row>
    <row r="51" spans="1:8" ht="15.75" customHeight="1" x14ac:dyDescent="0.35">
      <c r="A51" s="27" t="s">
        <v>43</v>
      </c>
      <c r="B51" s="28"/>
      <c r="C51" s="14"/>
      <c r="D51" s="86"/>
      <c r="E51" s="87"/>
      <c r="F51" s="87"/>
      <c r="G51" s="88"/>
      <c r="H51" s="15"/>
    </row>
    <row r="52" spans="1:8" ht="15.75" customHeight="1" x14ac:dyDescent="0.35">
      <c r="A52" s="27" t="s">
        <v>44</v>
      </c>
      <c r="B52" s="28"/>
      <c r="C52" s="14"/>
      <c r="D52" s="86"/>
      <c r="E52" s="87"/>
      <c r="F52" s="87"/>
      <c r="G52" s="88"/>
      <c r="H52" s="15"/>
    </row>
    <row r="53" spans="1:8" ht="15.75" customHeight="1" x14ac:dyDescent="0.35">
      <c r="A53" s="27" t="s">
        <v>65</v>
      </c>
      <c r="B53" s="30"/>
      <c r="C53" s="14"/>
      <c r="D53" s="86">
        <v>323</v>
      </c>
      <c r="E53" s="87">
        <v>20725576.280000001</v>
      </c>
      <c r="F53" s="87">
        <v>2430349.69</v>
      </c>
      <c r="G53" s="88">
        <f>1-(+F53/E53)</f>
        <v>0.88273668933658234</v>
      </c>
      <c r="H53" s="15"/>
    </row>
    <row r="54" spans="1:8" ht="15.75" customHeight="1" x14ac:dyDescent="0.35">
      <c r="A54" s="27" t="s">
        <v>66</v>
      </c>
      <c r="B54" s="30"/>
      <c r="C54" s="14"/>
      <c r="D54" s="86"/>
      <c r="E54" s="87"/>
      <c r="F54" s="87"/>
      <c r="G54" s="88"/>
      <c r="H54" s="15"/>
    </row>
    <row r="55" spans="1:8" ht="15.75" customHeight="1" x14ac:dyDescent="0.35">
      <c r="A55" s="31" t="s">
        <v>45</v>
      </c>
      <c r="B55" s="30"/>
      <c r="C55" s="14"/>
      <c r="D55" s="90"/>
      <c r="E55" s="109"/>
      <c r="F55" s="87"/>
      <c r="G55" s="92"/>
      <c r="H55" s="15"/>
    </row>
    <row r="56" spans="1:8" ht="15.75" customHeight="1" x14ac:dyDescent="0.35">
      <c r="A56" s="16" t="s">
        <v>46</v>
      </c>
      <c r="B56" s="28"/>
      <c r="C56" s="14"/>
      <c r="D56" s="90"/>
      <c r="E56" s="109"/>
      <c r="F56" s="87"/>
      <c r="G56" s="92"/>
      <c r="H56" s="15"/>
    </row>
    <row r="57" spans="1:8" ht="15.75" customHeight="1" x14ac:dyDescent="0.35">
      <c r="A57" s="16" t="s">
        <v>29</v>
      </c>
      <c r="B57" s="28"/>
      <c r="C57" s="14"/>
      <c r="D57" s="90"/>
      <c r="E57" s="108"/>
      <c r="F57" s="87"/>
      <c r="G57" s="92"/>
      <c r="H57" s="15"/>
    </row>
    <row r="58" spans="1:8" ht="15.75" customHeight="1" x14ac:dyDescent="0.35">
      <c r="A58" s="16" t="s">
        <v>30</v>
      </c>
      <c r="B58" s="28"/>
      <c r="C58" s="14"/>
      <c r="D58" s="90"/>
      <c r="E58" s="108"/>
      <c r="F58" s="87"/>
      <c r="G58" s="92"/>
      <c r="H58" s="15"/>
    </row>
    <row r="59" spans="1:8" ht="15.75" customHeight="1" x14ac:dyDescent="0.35">
      <c r="A59" s="32"/>
      <c r="B59" s="18"/>
      <c r="C59" s="14"/>
      <c r="D59" s="90"/>
      <c r="E59" s="93"/>
      <c r="F59" s="93"/>
      <c r="G59" s="92"/>
      <c r="H59" s="15"/>
    </row>
    <row r="60" spans="1:8" ht="15.75" customHeight="1" x14ac:dyDescent="0.35">
      <c r="A60" s="20" t="s">
        <v>48</v>
      </c>
      <c r="B60" s="20"/>
      <c r="C60" s="21"/>
      <c r="D60" s="94">
        <f>SUM(D44:D56)</f>
        <v>440</v>
      </c>
      <c r="E60" s="95">
        <f>SUM(E44:E59)</f>
        <v>25660297.420000002</v>
      </c>
      <c r="F60" s="95">
        <f>SUM(F44:F59)</f>
        <v>2851642.94</v>
      </c>
      <c r="G60" s="96">
        <f>1-(F60/E60)</f>
        <v>0.88886945099173365</v>
      </c>
      <c r="H60" s="15"/>
    </row>
    <row r="61" spans="1:8" ht="15.75" customHeight="1" x14ac:dyDescent="0.35">
      <c r="A61" s="33"/>
      <c r="B61" s="33"/>
      <c r="C61" s="33"/>
      <c r="D61" s="111"/>
      <c r="E61" s="105"/>
      <c r="F61" s="34"/>
      <c r="G61" s="34"/>
      <c r="H61" s="2"/>
    </row>
    <row r="62" spans="1:8" ht="15.75" customHeight="1" x14ac:dyDescent="0.35">
      <c r="A62" s="35" t="s">
        <v>49</v>
      </c>
      <c r="B62" s="36"/>
      <c r="C62" s="36"/>
      <c r="D62" s="51"/>
      <c r="E62" s="36"/>
      <c r="F62" s="37">
        <f>F60+F39</f>
        <v>2997668.94</v>
      </c>
      <c r="G62" s="36"/>
      <c r="H62" s="2"/>
    </row>
    <row r="63" spans="1:8" ht="15.75" customHeight="1" x14ac:dyDescent="0.35">
      <c r="A63" s="38"/>
      <c r="B63" s="39"/>
      <c r="C63" s="39"/>
      <c r="D63" s="52"/>
      <c r="E63" s="39"/>
      <c r="F63" s="37"/>
      <c r="G63" s="39"/>
      <c r="H63" s="2"/>
    </row>
    <row r="64" spans="1:8" ht="15.75" customHeight="1" x14ac:dyDescent="0.35">
      <c r="A64" s="4" t="s">
        <v>50</v>
      </c>
      <c r="B64" s="40"/>
      <c r="C64" s="40"/>
      <c r="D64" s="40"/>
      <c r="E64" s="40"/>
      <c r="F64" s="41"/>
      <c r="G64" s="40"/>
      <c r="H64" s="2"/>
    </row>
    <row r="65" spans="1:8" ht="15.75" customHeight="1" x14ac:dyDescent="0.3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customHeight="1" x14ac:dyDescent="0.3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customHeight="1" x14ac:dyDescent="0.35">
      <c r="A67" s="4"/>
      <c r="B67" s="40"/>
      <c r="C67" s="40"/>
      <c r="D67" s="40"/>
      <c r="E67" s="40"/>
      <c r="F67" s="41"/>
      <c r="G67" s="40"/>
      <c r="H67" s="2"/>
    </row>
    <row r="68" spans="1:8" ht="15.75" customHeight="1" x14ac:dyDescent="0.35">
      <c r="A68" s="42" t="s">
        <v>53</v>
      </c>
      <c r="B68" s="39"/>
      <c r="C68" s="39"/>
      <c r="D68" s="39"/>
      <c r="E68" s="39"/>
      <c r="F68" s="37"/>
      <c r="G68" s="39"/>
      <c r="H68" s="2"/>
    </row>
  </sheetData>
  <phoneticPr fontId="17" type="noConversion"/>
  <pageMargins left="0.75" right="0.75" top="1" bottom="1" header="0.5" footer="0.5"/>
  <pageSetup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FEBRUARY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6" t="s">
        <v>10</v>
      </c>
      <c r="B9" s="13"/>
      <c r="C9" s="14"/>
      <c r="D9" s="86"/>
      <c r="E9" s="87"/>
      <c r="F9" s="87"/>
      <c r="G9" s="117"/>
      <c r="H9" s="15"/>
    </row>
    <row r="10" spans="1:8" ht="15.75" x14ac:dyDescent="0.25">
      <c r="A10" s="106" t="s">
        <v>11</v>
      </c>
      <c r="B10" s="13"/>
      <c r="C10" s="14"/>
      <c r="D10" s="86">
        <v>4</v>
      </c>
      <c r="E10" s="87">
        <v>1115918</v>
      </c>
      <c r="F10" s="87">
        <v>150185.5</v>
      </c>
      <c r="G10" s="117">
        <f>F10/E10</f>
        <v>0.13458470962920216</v>
      </c>
      <c r="H10" s="15"/>
    </row>
    <row r="11" spans="1:8" ht="15.75" x14ac:dyDescent="0.25">
      <c r="A11" s="106" t="s">
        <v>80</v>
      </c>
      <c r="B11" s="13"/>
      <c r="C11" s="14"/>
      <c r="D11" s="86">
        <v>1</v>
      </c>
      <c r="E11" s="87">
        <v>290157</v>
      </c>
      <c r="F11" s="87">
        <v>102817</v>
      </c>
      <c r="G11" s="117">
        <f>F11/E11</f>
        <v>0.35434954179978423</v>
      </c>
      <c r="H11" s="15"/>
    </row>
    <row r="12" spans="1:8" ht="15.75" x14ac:dyDescent="0.25">
      <c r="A12" s="106" t="s">
        <v>25</v>
      </c>
      <c r="B12" s="13"/>
      <c r="C12" s="14"/>
      <c r="D12" s="86">
        <v>1</v>
      </c>
      <c r="E12" s="87">
        <v>293751</v>
      </c>
      <c r="F12" s="87">
        <v>68053</v>
      </c>
      <c r="G12" s="117">
        <f>F12/E12</f>
        <v>0.23166899857362189</v>
      </c>
      <c r="H12" s="15"/>
    </row>
    <row r="13" spans="1:8" ht="15.75" x14ac:dyDescent="0.25">
      <c r="A13" s="106" t="s">
        <v>81</v>
      </c>
      <c r="B13" s="13"/>
      <c r="C13" s="14"/>
      <c r="D13" s="86">
        <v>27</v>
      </c>
      <c r="E13" s="87">
        <v>4264594</v>
      </c>
      <c r="F13" s="87">
        <v>842311.5</v>
      </c>
      <c r="G13" s="117">
        <f>F13/E13</f>
        <v>0.19751270578160546</v>
      </c>
      <c r="H13" s="15"/>
    </row>
    <row r="14" spans="1:8" ht="15.75" x14ac:dyDescent="0.25">
      <c r="A14" s="106" t="s">
        <v>136</v>
      </c>
      <c r="B14" s="13"/>
      <c r="C14" s="14"/>
      <c r="D14" s="86">
        <v>1</v>
      </c>
      <c r="E14" s="87">
        <v>215893</v>
      </c>
      <c r="F14" s="87">
        <v>68323.350000000006</v>
      </c>
      <c r="G14" s="117">
        <f>F14/E14</f>
        <v>0.31646857471062056</v>
      </c>
      <c r="H14" s="15"/>
    </row>
    <row r="15" spans="1:8" ht="15.75" x14ac:dyDescent="0.25">
      <c r="A15" s="106" t="s">
        <v>125</v>
      </c>
      <c r="B15" s="13"/>
      <c r="C15" s="14"/>
      <c r="D15" s="86"/>
      <c r="E15" s="87"/>
      <c r="F15" s="87"/>
      <c r="G15" s="117"/>
      <c r="H15" s="15"/>
    </row>
    <row r="16" spans="1:8" ht="15.75" x14ac:dyDescent="0.25">
      <c r="A16" s="106" t="s">
        <v>134</v>
      </c>
      <c r="B16" s="13"/>
      <c r="C16" s="14"/>
      <c r="D16" s="86">
        <v>1</v>
      </c>
      <c r="E16" s="87">
        <v>242356</v>
      </c>
      <c r="F16" s="87">
        <v>76036</v>
      </c>
      <c r="G16" s="117">
        <f t="shared" ref="G16:G22" si="0">F16/E16</f>
        <v>0.31373681691396127</v>
      </c>
      <c r="H16" s="15"/>
    </row>
    <row r="17" spans="1:8" ht="15.75" x14ac:dyDescent="0.25">
      <c r="A17" s="106" t="s">
        <v>59</v>
      </c>
      <c r="B17" s="13"/>
      <c r="C17" s="14"/>
      <c r="D17" s="86"/>
      <c r="E17" s="87"/>
      <c r="F17" s="87"/>
      <c r="G17" s="117"/>
      <c r="H17" s="15"/>
    </row>
    <row r="18" spans="1:8" ht="15.75" x14ac:dyDescent="0.25">
      <c r="A18" s="106" t="s">
        <v>14</v>
      </c>
      <c r="B18" s="13"/>
      <c r="C18" s="14"/>
      <c r="D18" s="86">
        <v>2</v>
      </c>
      <c r="E18" s="87">
        <v>1377226</v>
      </c>
      <c r="F18" s="87">
        <v>195093</v>
      </c>
      <c r="G18" s="117">
        <f t="shared" si="0"/>
        <v>0.14165648920366011</v>
      </c>
      <c r="H18" s="15"/>
    </row>
    <row r="19" spans="1:8" ht="15.75" x14ac:dyDescent="0.25">
      <c r="A19" s="106" t="s">
        <v>15</v>
      </c>
      <c r="B19" s="13"/>
      <c r="C19" s="14"/>
      <c r="D19" s="86">
        <v>2</v>
      </c>
      <c r="E19" s="87">
        <v>1684804</v>
      </c>
      <c r="F19" s="87">
        <v>344811</v>
      </c>
      <c r="G19" s="117">
        <f t="shared" si="0"/>
        <v>0.20465941438885474</v>
      </c>
      <c r="H19" s="15"/>
    </row>
    <row r="20" spans="1:8" ht="15.75" x14ac:dyDescent="0.25">
      <c r="A20" s="83" t="s">
        <v>142</v>
      </c>
      <c r="B20" s="13"/>
      <c r="C20" s="14"/>
      <c r="D20" s="86"/>
      <c r="E20" s="87"/>
      <c r="F20" s="87"/>
      <c r="G20" s="117"/>
      <c r="H20" s="15"/>
    </row>
    <row r="21" spans="1:8" ht="15.75" x14ac:dyDescent="0.25">
      <c r="A21" s="106" t="s">
        <v>82</v>
      </c>
      <c r="B21" s="13"/>
      <c r="C21" s="14"/>
      <c r="D21" s="86">
        <v>3</v>
      </c>
      <c r="E21" s="87">
        <v>3317843</v>
      </c>
      <c r="F21" s="87">
        <v>371459</v>
      </c>
      <c r="G21" s="117">
        <f t="shared" si="0"/>
        <v>0.11195797992852585</v>
      </c>
      <c r="H21" s="15"/>
    </row>
    <row r="22" spans="1:8" ht="15.75" x14ac:dyDescent="0.25">
      <c r="A22" s="106" t="s">
        <v>109</v>
      </c>
      <c r="B22" s="13"/>
      <c r="C22" s="14"/>
      <c r="D22" s="86">
        <v>1</v>
      </c>
      <c r="E22" s="87">
        <v>322568</v>
      </c>
      <c r="F22" s="87">
        <v>102301</v>
      </c>
      <c r="G22" s="117">
        <f t="shared" si="0"/>
        <v>0.31714553210485852</v>
      </c>
      <c r="H22" s="15"/>
    </row>
    <row r="23" spans="1:8" ht="15.75" x14ac:dyDescent="0.25">
      <c r="A23" s="106" t="s">
        <v>78</v>
      </c>
      <c r="B23" s="13"/>
      <c r="C23" s="14"/>
      <c r="D23" s="86"/>
      <c r="E23" s="87"/>
      <c r="F23" s="87"/>
      <c r="G23" s="117"/>
      <c r="H23" s="15"/>
    </row>
    <row r="24" spans="1:8" ht="15.75" x14ac:dyDescent="0.25">
      <c r="A24" s="106" t="s">
        <v>83</v>
      </c>
      <c r="B24" s="13"/>
      <c r="C24" s="14"/>
      <c r="D24" s="86"/>
      <c r="E24" s="87"/>
      <c r="F24" s="87"/>
      <c r="G24" s="117"/>
      <c r="H24" s="15"/>
    </row>
    <row r="25" spans="1:8" ht="15.75" x14ac:dyDescent="0.25">
      <c r="A25" s="107" t="s">
        <v>20</v>
      </c>
      <c r="B25" s="13"/>
      <c r="C25" s="14"/>
      <c r="D25" s="86">
        <v>6</v>
      </c>
      <c r="E25" s="87">
        <v>1503358</v>
      </c>
      <c r="F25" s="87">
        <v>435868</v>
      </c>
      <c r="G25" s="117">
        <f>F25/E25</f>
        <v>0.28992961091104047</v>
      </c>
      <c r="H25" s="15"/>
    </row>
    <row r="26" spans="1:8" ht="15.75" x14ac:dyDescent="0.25">
      <c r="A26" s="107" t="s">
        <v>21</v>
      </c>
      <c r="B26" s="13"/>
      <c r="C26" s="14"/>
      <c r="D26" s="86">
        <v>23</v>
      </c>
      <c r="E26" s="87">
        <v>163406</v>
      </c>
      <c r="F26" s="87">
        <v>163406</v>
      </c>
      <c r="G26" s="117">
        <f>F26/E26</f>
        <v>1</v>
      </c>
      <c r="H26" s="15"/>
    </row>
    <row r="27" spans="1:8" ht="15.75" x14ac:dyDescent="0.25">
      <c r="A27" s="83" t="s">
        <v>22</v>
      </c>
      <c r="B27" s="13"/>
      <c r="C27" s="14"/>
      <c r="D27" s="86"/>
      <c r="E27" s="87"/>
      <c r="F27" s="87"/>
      <c r="G27" s="117"/>
      <c r="H27" s="15"/>
    </row>
    <row r="28" spans="1:8" ht="15.75" x14ac:dyDescent="0.25">
      <c r="A28" s="83" t="s">
        <v>23</v>
      </c>
      <c r="B28" s="13"/>
      <c r="C28" s="14"/>
      <c r="D28" s="86"/>
      <c r="E28" s="87">
        <v>48596</v>
      </c>
      <c r="F28" s="87">
        <v>3096</v>
      </c>
      <c r="G28" s="117">
        <f>F28/E28</f>
        <v>6.370894723845584E-2</v>
      </c>
      <c r="H28" s="15"/>
    </row>
    <row r="29" spans="1:8" ht="15.75" x14ac:dyDescent="0.25">
      <c r="A29" s="83" t="s">
        <v>24</v>
      </c>
      <c r="B29" s="13"/>
      <c r="C29" s="14"/>
      <c r="D29" s="86"/>
      <c r="E29" s="87"/>
      <c r="F29" s="87"/>
      <c r="G29" s="117"/>
      <c r="H29" s="15"/>
    </row>
    <row r="30" spans="1:8" ht="15.75" x14ac:dyDescent="0.25">
      <c r="A30" s="83" t="s">
        <v>117</v>
      </c>
      <c r="B30" s="13"/>
      <c r="C30" s="14"/>
      <c r="D30" s="86"/>
      <c r="E30" s="87"/>
      <c r="F30" s="87"/>
      <c r="G30" s="117"/>
      <c r="H30" s="15"/>
    </row>
    <row r="31" spans="1:8" ht="15.75" x14ac:dyDescent="0.25">
      <c r="A31" s="83" t="s">
        <v>84</v>
      </c>
      <c r="B31" s="13"/>
      <c r="C31" s="14"/>
      <c r="D31" s="86">
        <v>2</v>
      </c>
      <c r="E31" s="87">
        <v>251984</v>
      </c>
      <c r="F31" s="87">
        <v>76946</v>
      </c>
      <c r="G31" s="117">
        <f>F31/E31</f>
        <v>0.30536065781954408</v>
      </c>
      <c r="H31" s="15"/>
    </row>
    <row r="32" spans="1:8" ht="15.75" x14ac:dyDescent="0.25">
      <c r="A32" s="83" t="s">
        <v>150</v>
      </c>
      <c r="B32" s="13"/>
      <c r="C32" s="14"/>
      <c r="D32" s="86"/>
      <c r="E32" s="87"/>
      <c r="F32" s="87"/>
      <c r="G32" s="117"/>
      <c r="H32" s="15"/>
    </row>
    <row r="33" spans="1:8" ht="15.75" x14ac:dyDescent="0.25">
      <c r="A33" s="83" t="s">
        <v>27</v>
      </c>
      <c r="B33" s="13"/>
      <c r="C33" s="14"/>
      <c r="D33" s="86">
        <v>2</v>
      </c>
      <c r="E33" s="87">
        <v>683085</v>
      </c>
      <c r="F33" s="87">
        <v>131139.41</v>
      </c>
      <c r="G33" s="117">
        <f>F33/E33</f>
        <v>0.19198110044869965</v>
      </c>
      <c r="H33" s="15"/>
    </row>
    <row r="34" spans="1:8" ht="15.75" x14ac:dyDescent="0.25">
      <c r="A34" s="83" t="s">
        <v>85</v>
      </c>
      <c r="B34" s="13"/>
      <c r="C34" s="14"/>
      <c r="D34" s="86">
        <v>3</v>
      </c>
      <c r="E34" s="87">
        <v>2346033</v>
      </c>
      <c r="F34" s="87">
        <v>341858.5</v>
      </c>
      <c r="G34" s="117">
        <f>F34/E34</f>
        <v>0.14571768598310425</v>
      </c>
      <c r="H34" s="15"/>
    </row>
    <row r="35" spans="1:8" x14ac:dyDescent="0.2">
      <c r="A35" s="16" t="s">
        <v>28</v>
      </c>
      <c r="B35" s="13"/>
      <c r="C35" s="14"/>
      <c r="D35" s="90"/>
      <c r="E35" s="108">
        <v>122550</v>
      </c>
      <c r="F35" s="87">
        <v>21840</v>
      </c>
      <c r="G35" s="118"/>
      <c r="H35" s="15"/>
    </row>
    <row r="36" spans="1:8" x14ac:dyDescent="0.2">
      <c r="A36" s="16" t="s">
        <v>47</v>
      </c>
      <c r="B36" s="13"/>
      <c r="C36" s="14"/>
      <c r="D36" s="90"/>
      <c r="E36" s="108"/>
      <c r="F36" s="87"/>
      <c r="G36" s="118"/>
      <c r="H36" s="15"/>
    </row>
    <row r="37" spans="1:8" x14ac:dyDescent="0.2">
      <c r="A37" s="16" t="s">
        <v>30</v>
      </c>
      <c r="B37" s="13"/>
      <c r="C37" s="14"/>
      <c r="D37" s="90"/>
      <c r="E37" s="108"/>
      <c r="F37" s="87"/>
      <c r="G37" s="118"/>
      <c r="H37" s="15"/>
    </row>
    <row r="38" spans="1:8" x14ac:dyDescent="0.2">
      <c r="A38" s="17"/>
      <c r="B38" s="18"/>
      <c r="C38" s="14"/>
      <c r="D38" s="90"/>
      <c r="E38" s="109"/>
      <c r="F38" s="109"/>
      <c r="G38" s="118"/>
      <c r="H38" s="15"/>
    </row>
    <row r="39" spans="1:8" ht="15.75" x14ac:dyDescent="0.25">
      <c r="A39" s="19" t="s">
        <v>31</v>
      </c>
      <c r="B39" s="20"/>
      <c r="C39" s="21"/>
      <c r="D39" s="94">
        <f>SUM(D9:D38)</f>
        <v>79</v>
      </c>
      <c r="E39" s="95">
        <f>SUM(E9:E38)</f>
        <v>18244122</v>
      </c>
      <c r="F39" s="95">
        <f>SUM(F9:F38)</f>
        <v>3495544.2600000002</v>
      </c>
      <c r="G39" s="119">
        <f>F39/E39</f>
        <v>0.19159838220770506</v>
      </c>
      <c r="H39" s="15"/>
    </row>
    <row r="40" spans="1:8" ht="15.75" x14ac:dyDescent="0.25">
      <c r="A40" s="22"/>
      <c r="B40" s="22"/>
      <c r="C40" s="22"/>
      <c r="D40" s="97"/>
      <c r="E40" s="98"/>
      <c r="F40" s="99"/>
      <c r="G40" s="99"/>
      <c r="H40" s="2"/>
    </row>
    <row r="41" spans="1:8" ht="18" x14ac:dyDescent="0.25">
      <c r="A41" s="23" t="s">
        <v>32</v>
      </c>
      <c r="B41" s="24"/>
      <c r="C41" s="24"/>
      <c r="D41" s="25"/>
      <c r="E41" s="100"/>
      <c r="F41" s="101"/>
      <c r="G41" s="120"/>
      <c r="H41" s="2"/>
    </row>
    <row r="42" spans="1:8" ht="15.75" x14ac:dyDescent="0.25">
      <c r="A42" s="26"/>
      <c r="B42" s="26"/>
      <c r="C42" s="26"/>
      <c r="D42" s="102"/>
      <c r="E42" s="25" t="s">
        <v>33</v>
      </c>
      <c r="F42" s="25" t="s">
        <v>33</v>
      </c>
      <c r="G42" s="121" t="s">
        <v>5</v>
      </c>
      <c r="H42" s="2"/>
    </row>
    <row r="43" spans="1:8" ht="15.75" x14ac:dyDescent="0.25">
      <c r="A43" s="26"/>
      <c r="B43" s="26"/>
      <c r="C43" s="26"/>
      <c r="D43" s="102" t="s">
        <v>6</v>
      </c>
      <c r="E43" s="103" t="s">
        <v>34</v>
      </c>
      <c r="F43" s="101" t="s">
        <v>8</v>
      </c>
      <c r="G43" s="122" t="s">
        <v>35</v>
      </c>
      <c r="H43" s="2"/>
    </row>
    <row r="44" spans="1:8" ht="15.75" x14ac:dyDescent="0.25">
      <c r="A44" s="27" t="s">
        <v>36</v>
      </c>
      <c r="B44" s="28"/>
      <c r="C44" s="14"/>
      <c r="D44" s="86">
        <v>122</v>
      </c>
      <c r="E44" s="87">
        <v>17605621.75</v>
      </c>
      <c r="F44" s="87">
        <v>1027367.12</v>
      </c>
      <c r="G44" s="117">
        <f>1-(+F44/E44)</f>
        <v>0.94164550763451449</v>
      </c>
      <c r="H44" s="15"/>
    </row>
    <row r="45" spans="1:8" ht="15.75" x14ac:dyDescent="0.25">
      <c r="A45" s="27" t="s">
        <v>37</v>
      </c>
      <c r="B45" s="28"/>
      <c r="C45" s="14"/>
      <c r="D45" s="86">
        <v>6</v>
      </c>
      <c r="E45" s="87">
        <v>3884581.2</v>
      </c>
      <c r="F45" s="87">
        <v>364736.5</v>
      </c>
      <c r="G45" s="117">
        <f>1-(+F45/E45)</f>
        <v>0.90610660938172694</v>
      </c>
      <c r="H45" s="15"/>
    </row>
    <row r="46" spans="1:8" ht="15.75" x14ac:dyDescent="0.25">
      <c r="A46" s="27" t="s">
        <v>38</v>
      </c>
      <c r="B46" s="28"/>
      <c r="C46" s="14"/>
      <c r="D46" s="86">
        <v>372</v>
      </c>
      <c r="E46" s="87">
        <v>26558388.75</v>
      </c>
      <c r="F46" s="87">
        <v>1304824.8500000001</v>
      </c>
      <c r="G46" s="117">
        <f>1-(+F46/E46)</f>
        <v>0.95086957788431348</v>
      </c>
      <c r="H46" s="15"/>
    </row>
    <row r="47" spans="1:8" ht="15.75" x14ac:dyDescent="0.25">
      <c r="A47" s="27" t="s">
        <v>39</v>
      </c>
      <c r="B47" s="28"/>
      <c r="C47" s="14"/>
      <c r="D47" s="86">
        <v>37</v>
      </c>
      <c r="E47" s="87">
        <v>3725337.5</v>
      </c>
      <c r="F47" s="87">
        <v>392846.77</v>
      </c>
      <c r="G47" s="117">
        <f>1-(+F47/E47)</f>
        <v>0.89454733430192568</v>
      </c>
      <c r="H47" s="15"/>
    </row>
    <row r="48" spans="1:8" ht="15.75" x14ac:dyDescent="0.25">
      <c r="A48" s="27" t="s">
        <v>40</v>
      </c>
      <c r="B48" s="28"/>
      <c r="C48" s="14"/>
      <c r="D48" s="86">
        <v>139</v>
      </c>
      <c r="E48" s="87">
        <v>21998505.079999998</v>
      </c>
      <c r="F48" s="87">
        <v>1351780.77</v>
      </c>
      <c r="G48" s="117">
        <f>1-(+F48/E48)</f>
        <v>0.93855124404662504</v>
      </c>
      <c r="H48" s="15"/>
    </row>
    <row r="49" spans="1:8" ht="15.75" x14ac:dyDescent="0.25">
      <c r="A49" s="27" t="s">
        <v>41</v>
      </c>
      <c r="B49" s="28"/>
      <c r="C49" s="14"/>
      <c r="D49" s="86"/>
      <c r="E49" s="87"/>
      <c r="F49" s="87"/>
      <c r="G49" s="117"/>
      <c r="H49" s="15"/>
    </row>
    <row r="50" spans="1:8" ht="15.75" x14ac:dyDescent="0.25">
      <c r="A50" s="27" t="s">
        <v>42</v>
      </c>
      <c r="B50" s="28"/>
      <c r="C50" s="14"/>
      <c r="D50" s="86">
        <v>49</v>
      </c>
      <c r="E50" s="87">
        <v>7462985.5</v>
      </c>
      <c r="F50" s="87">
        <v>350609</v>
      </c>
      <c r="G50" s="117">
        <f>1-(+F50/E50)</f>
        <v>0.9530202758668096</v>
      </c>
      <c r="H50" s="15"/>
    </row>
    <row r="51" spans="1:8" ht="15.75" x14ac:dyDescent="0.25">
      <c r="A51" s="27" t="s">
        <v>43</v>
      </c>
      <c r="B51" s="28"/>
      <c r="C51" s="14"/>
      <c r="D51" s="86">
        <v>8</v>
      </c>
      <c r="E51" s="87">
        <v>1586930</v>
      </c>
      <c r="F51" s="87">
        <v>100070</v>
      </c>
      <c r="G51" s="117">
        <f>1-(+F51/E51)</f>
        <v>0.93694113792038713</v>
      </c>
      <c r="H51" s="15"/>
    </row>
    <row r="52" spans="1:8" ht="15.75" x14ac:dyDescent="0.25">
      <c r="A52" s="54" t="s">
        <v>44</v>
      </c>
      <c r="B52" s="28"/>
      <c r="C52" s="14"/>
      <c r="D52" s="86">
        <v>6</v>
      </c>
      <c r="E52" s="87">
        <v>613050</v>
      </c>
      <c r="F52" s="87">
        <v>22725</v>
      </c>
      <c r="G52" s="117">
        <f>1-(+F52/E52)</f>
        <v>0.96293124541228281</v>
      </c>
      <c r="H52" s="15"/>
    </row>
    <row r="53" spans="1:8" ht="15.75" x14ac:dyDescent="0.25">
      <c r="A53" s="55" t="s">
        <v>64</v>
      </c>
      <c r="B53" s="28"/>
      <c r="C53" s="14"/>
      <c r="D53" s="86">
        <v>2</v>
      </c>
      <c r="E53" s="87">
        <v>142300</v>
      </c>
      <c r="F53" s="87">
        <v>-34600</v>
      </c>
      <c r="G53" s="117">
        <f>1-(+F53/E53)</f>
        <v>1.2431482782853127</v>
      </c>
      <c r="H53" s="15"/>
    </row>
    <row r="54" spans="1:8" ht="15.75" x14ac:dyDescent="0.25">
      <c r="A54" s="27" t="s">
        <v>110</v>
      </c>
      <c r="B54" s="28"/>
      <c r="C54" s="14"/>
      <c r="D54" s="86">
        <v>1346</v>
      </c>
      <c r="E54" s="87">
        <v>113271965.05</v>
      </c>
      <c r="F54" s="87">
        <v>12910992.689999999</v>
      </c>
      <c r="G54" s="117">
        <f>1-(+F54/E54)</f>
        <v>0.88601775660640403</v>
      </c>
      <c r="H54" s="15"/>
    </row>
    <row r="55" spans="1:8" ht="15.75" x14ac:dyDescent="0.25">
      <c r="A55" s="84" t="s">
        <v>111</v>
      </c>
      <c r="B55" s="30"/>
      <c r="C55" s="14"/>
      <c r="D55" s="86"/>
      <c r="E55" s="87"/>
      <c r="F55" s="87"/>
      <c r="G55" s="117"/>
      <c r="H55" s="15"/>
    </row>
    <row r="56" spans="1:8" x14ac:dyDescent="0.2">
      <c r="A56" s="31" t="s">
        <v>45</v>
      </c>
      <c r="B56" s="30"/>
      <c r="C56" s="14"/>
      <c r="D56" s="90"/>
      <c r="E56" s="109"/>
      <c r="F56" s="87"/>
      <c r="G56" s="118"/>
      <c r="H56" s="15"/>
    </row>
    <row r="57" spans="1:8" x14ac:dyDescent="0.2">
      <c r="A57" s="16" t="s">
        <v>46</v>
      </c>
      <c r="B57" s="28"/>
      <c r="C57" s="14"/>
      <c r="D57" s="90"/>
      <c r="E57" s="109"/>
      <c r="F57" s="87"/>
      <c r="G57" s="118"/>
      <c r="H57" s="15"/>
    </row>
    <row r="58" spans="1:8" x14ac:dyDescent="0.2">
      <c r="A58" s="16" t="s">
        <v>29</v>
      </c>
      <c r="B58" s="28"/>
      <c r="C58" s="14"/>
      <c r="D58" s="90"/>
      <c r="E58" s="108"/>
      <c r="F58" s="87"/>
      <c r="G58" s="118"/>
      <c r="H58" s="15"/>
    </row>
    <row r="59" spans="1:8" x14ac:dyDescent="0.2">
      <c r="A59" s="16" t="s">
        <v>30</v>
      </c>
      <c r="B59" s="28"/>
      <c r="C59" s="14"/>
      <c r="D59" s="90"/>
      <c r="E59" s="108"/>
      <c r="F59" s="87"/>
      <c r="G59" s="118"/>
      <c r="H59" s="15"/>
    </row>
    <row r="60" spans="1:8" ht="15.75" x14ac:dyDescent="0.25">
      <c r="A60" s="32"/>
      <c r="B60" s="18"/>
      <c r="C60" s="14"/>
      <c r="D60" s="90"/>
      <c r="E60" s="93"/>
      <c r="F60" s="93"/>
      <c r="G60" s="118"/>
      <c r="H60" s="2"/>
    </row>
    <row r="61" spans="1:8" ht="15.75" x14ac:dyDescent="0.25">
      <c r="A61" s="20" t="s">
        <v>48</v>
      </c>
      <c r="B61" s="20"/>
      <c r="C61" s="21"/>
      <c r="D61" s="94">
        <f>SUM(D44:D57)</f>
        <v>2087</v>
      </c>
      <c r="E61" s="95">
        <f>SUM(E44:E60)</f>
        <v>196849664.82999998</v>
      </c>
      <c r="F61" s="95">
        <f>SUM(F44:F60)</f>
        <v>17791352.699999999</v>
      </c>
      <c r="G61" s="123">
        <f>1-(+F61/E61)</f>
        <v>0.90961959363575917</v>
      </c>
      <c r="H61" s="2"/>
    </row>
    <row r="62" spans="1:8" x14ac:dyDescent="0.2">
      <c r="A62" s="33"/>
      <c r="B62" s="33"/>
      <c r="C62" s="33"/>
      <c r="D62" s="104"/>
      <c r="E62" s="105"/>
      <c r="F62" s="34"/>
      <c r="G62" s="34"/>
      <c r="H62" s="2"/>
    </row>
    <row r="63" spans="1:8" ht="18" x14ac:dyDescent="0.25">
      <c r="A63" s="35" t="s">
        <v>49</v>
      </c>
      <c r="B63" s="36"/>
      <c r="C63" s="36"/>
      <c r="D63" s="36"/>
      <c r="E63" s="36"/>
      <c r="F63" s="37">
        <f>F61+F39</f>
        <v>21286896.960000001</v>
      </c>
      <c r="G63" s="36"/>
      <c r="H63" s="2"/>
    </row>
    <row r="64" spans="1:8" ht="18" x14ac:dyDescent="0.25">
      <c r="A64" s="35"/>
      <c r="B64" s="36"/>
      <c r="C64" s="36"/>
      <c r="D64" s="36"/>
      <c r="E64" s="36"/>
      <c r="F64" s="37"/>
      <c r="G64" s="36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53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43"/>
      <c r="B70" s="39"/>
      <c r="C70" s="39"/>
      <c r="D70" s="39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FEBRUARY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6" t="s">
        <v>10</v>
      </c>
      <c r="B9" s="13"/>
      <c r="C9" s="14"/>
      <c r="D9" s="86"/>
      <c r="E9" s="112"/>
      <c r="F9" s="124"/>
      <c r="G9" s="117"/>
      <c r="H9" s="15"/>
    </row>
    <row r="10" spans="1:8" ht="15.75" x14ac:dyDescent="0.25">
      <c r="A10" s="106" t="s">
        <v>11</v>
      </c>
      <c r="B10" s="13"/>
      <c r="C10" s="14"/>
      <c r="D10" s="86"/>
      <c r="E10" s="112"/>
      <c r="F10" s="124"/>
      <c r="G10" s="117"/>
      <c r="H10" s="15"/>
    </row>
    <row r="11" spans="1:8" ht="15.75" x14ac:dyDescent="0.25">
      <c r="A11" s="106" t="s">
        <v>135</v>
      </c>
      <c r="B11" s="13"/>
      <c r="C11" s="14"/>
      <c r="D11" s="86">
        <v>1</v>
      </c>
      <c r="E11" s="112">
        <v>6009</v>
      </c>
      <c r="F11" s="124">
        <v>-144</v>
      </c>
      <c r="G11" s="117">
        <f>F11/E11</f>
        <v>-2.3964053919121316E-2</v>
      </c>
      <c r="H11" s="15"/>
    </row>
    <row r="12" spans="1:8" ht="15.75" x14ac:dyDescent="0.25">
      <c r="A12" s="106" t="s">
        <v>25</v>
      </c>
      <c r="B12" s="13"/>
      <c r="C12" s="14"/>
      <c r="D12" s="86"/>
      <c r="E12" s="112"/>
      <c r="F12" s="124"/>
      <c r="G12" s="117"/>
      <c r="H12" s="15"/>
    </row>
    <row r="13" spans="1:8" ht="15.75" x14ac:dyDescent="0.25">
      <c r="A13" s="106" t="s">
        <v>81</v>
      </c>
      <c r="B13" s="13"/>
      <c r="C13" s="14"/>
      <c r="D13" s="86">
        <v>22</v>
      </c>
      <c r="E13" s="112">
        <v>2778372</v>
      </c>
      <c r="F13" s="124">
        <v>529035.5</v>
      </c>
      <c r="G13" s="117">
        <f>F13/E13</f>
        <v>0.19041204705489401</v>
      </c>
      <c r="H13" s="15"/>
    </row>
    <row r="14" spans="1:8" ht="15.75" x14ac:dyDescent="0.25">
      <c r="A14" s="106" t="s">
        <v>118</v>
      </c>
      <c r="B14" s="13"/>
      <c r="C14" s="14"/>
      <c r="D14" s="86">
        <v>2</v>
      </c>
      <c r="E14" s="112">
        <v>519821</v>
      </c>
      <c r="F14" s="124">
        <v>86947</v>
      </c>
      <c r="G14" s="117">
        <f>F14/E14</f>
        <v>0.16726334642117191</v>
      </c>
      <c r="H14" s="15"/>
    </row>
    <row r="15" spans="1:8" ht="15.75" x14ac:dyDescent="0.25">
      <c r="A15" s="106" t="s">
        <v>120</v>
      </c>
      <c r="B15" s="13"/>
      <c r="C15" s="14"/>
      <c r="D15" s="86"/>
      <c r="E15" s="112"/>
      <c r="F15" s="124"/>
      <c r="G15" s="117"/>
      <c r="H15" s="15"/>
    </row>
    <row r="16" spans="1:8" ht="15.75" x14ac:dyDescent="0.25">
      <c r="A16" s="106" t="s">
        <v>115</v>
      </c>
      <c r="B16" s="13"/>
      <c r="C16" s="14"/>
      <c r="D16" s="86">
        <v>4</v>
      </c>
      <c r="E16" s="112">
        <v>393895</v>
      </c>
      <c r="F16" s="124">
        <v>122843</v>
      </c>
      <c r="G16" s="117">
        <f>F16/E16</f>
        <v>0.31186737582350627</v>
      </c>
      <c r="H16" s="15"/>
    </row>
    <row r="17" spans="1:8" ht="15.75" x14ac:dyDescent="0.25">
      <c r="A17" s="106" t="s">
        <v>87</v>
      </c>
      <c r="B17" s="13"/>
      <c r="C17" s="14"/>
      <c r="D17" s="86">
        <v>2</v>
      </c>
      <c r="E17" s="112">
        <v>711430</v>
      </c>
      <c r="F17" s="124">
        <v>123548</v>
      </c>
      <c r="G17" s="117">
        <f>F17/E17</f>
        <v>0.17366149867168942</v>
      </c>
      <c r="H17" s="15"/>
    </row>
    <row r="18" spans="1:8" ht="15.75" x14ac:dyDescent="0.25">
      <c r="A18" s="83" t="s">
        <v>126</v>
      </c>
      <c r="B18" s="13"/>
      <c r="C18" s="14"/>
      <c r="D18" s="86">
        <v>2</v>
      </c>
      <c r="E18" s="112">
        <v>470323</v>
      </c>
      <c r="F18" s="124">
        <v>144424.01</v>
      </c>
      <c r="G18" s="117">
        <f>F18/E18</f>
        <v>0.30707409588729451</v>
      </c>
      <c r="H18" s="15"/>
    </row>
    <row r="19" spans="1:8" ht="15.75" x14ac:dyDescent="0.25">
      <c r="A19" s="106" t="s">
        <v>15</v>
      </c>
      <c r="B19" s="13"/>
      <c r="C19" s="14"/>
      <c r="D19" s="86">
        <v>2</v>
      </c>
      <c r="E19" s="112">
        <v>1204183</v>
      </c>
      <c r="F19" s="124">
        <v>232235</v>
      </c>
      <c r="G19" s="117">
        <f>F19/E19</f>
        <v>0.19285689965727801</v>
      </c>
      <c r="H19" s="15"/>
    </row>
    <row r="20" spans="1:8" ht="15.75" x14ac:dyDescent="0.25">
      <c r="A20" s="106" t="s">
        <v>63</v>
      </c>
      <c r="B20" s="13"/>
      <c r="C20" s="14"/>
      <c r="D20" s="86"/>
      <c r="E20" s="112"/>
      <c r="F20" s="124"/>
      <c r="G20" s="117"/>
      <c r="H20" s="15"/>
    </row>
    <row r="21" spans="1:8" ht="15.75" x14ac:dyDescent="0.25">
      <c r="A21" s="106" t="s">
        <v>109</v>
      </c>
      <c r="B21" s="13"/>
      <c r="C21" s="14"/>
      <c r="D21" s="86">
        <v>1</v>
      </c>
      <c r="E21" s="112">
        <v>134365</v>
      </c>
      <c r="F21" s="124">
        <v>42178</v>
      </c>
      <c r="G21" s="117">
        <f t="shared" ref="G21:G29" si="0">F21/E21</f>
        <v>0.3139061511554348</v>
      </c>
      <c r="H21" s="15"/>
    </row>
    <row r="22" spans="1:8" ht="15.75" x14ac:dyDescent="0.25">
      <c r="A22" s="106" t="s">
        <v>138</v>
      </c>
      <c r="B22" s="13"/>
      <c r="C22" s="14"/>
      <c r="D22" s="86"/>
      <c r="E22" s="112"/>
      <c r="F22" s="124"/>
      <c r="G22" s="117"/>
      <c r="H22" s="15"/>
    </row>
    <row r="23" spans="1:8" ht="15.75" x14ac:dyDescent="0.25">
      <c r="A23" s="106" t="s">
        <v>128</v>
      </c>
      <c r="B23" s="13"/>
      <c r="C23" s="14"/>
      <c r="D23" s="86">
        <v>3</v>
      </c>
      <c r="E23" s="112">
        <v>951950</v>
      </c>
      <c r="F23" s="124">
        <v>251103</v>
      </c>
      <c r="G23" s="117">
        <f t="shared" si="0"/>
        <v>0.26377750932296862</v>
      </c>
      <c r="H23" s="15"/>
    </row>
    <row r="24" spans="1:8" ht="15.75" x14ac:dyDescent="0.25">
      <c r="A24" s="106" t="s">
        <v>18</v>
      </c>
      <c r="B24" s="13"/>
      <c r="C24" s="14"/>
      <c r="D24" s="86">
        <v>2</v>
      </c>
      <c r="E24" s="112">
        <v>836347</v>
      </c>
      <c r="F24" s="124">
        <v>110761.5</v>
      </c>
      <c r="G24" s="117">
        <f t="shared" si="0"/>
        <v>0.13243486256302706</v>
      </c>
      <c r="H24" s="15"/>
    </row>
    <row r="25" spans="1:8" ht="15.75" x14ac:dyDescent="0.25">
      <c r="A25" s="107" t="s">
        <v>20</v>
      </c>
      <c r="B25" s="13"/>
      <c r="C25" s="14"/>
      <c r="D25" s="86">
        <v>4</v>
      </c>
      <c r="E25" s="112">
        <v>927808</v>
      </c>
      <c r="F25" s="124">
        <v>235945</v>
      </c>
      <c r="G25" s="117">
        <f t="shared" si="0"/>
        <v>0.25430369214320203</v>
      </c>
      <c r="H25" s="15"/>
    </row>
    <row r="26" spans="1:8" ht="15.75" x14ac:dyDescent="0.25">
      <c r="A26" s="107" t="s">
        <v>21</v>
      </c>
      <c r="B26" s="13"/>
      <c r="C26" s="14"/>
      <c r="D26" s="86"/>
      <c r="E26" s="112"/>
      <c r="F26" s="124"/>
      <c r="G26" s="117"/>
      <c r="H26" s="15"/>
    </row>
    <row r="27" spans="1:8" ht="15.75" x14ac:dyDescent="0.25">
      <c r="A27" s="83" t="s">
        <v>22</v>
      </c>
      <c r="B27" s="13"/>
      <c r="C27" s="14"/>
      <c r="D27" s="86"/>
      <c r="E27" s="112"/>
      <c r="F27" s="124"/>
      <c r="G27" s="117"/>
      <c r="H27" s="15"/>
    </row>
    <row r="28" spans="1:8" ht="15.75" x14ac:dyDescent="0.25">
      <c r="A28" s="83" t="s">
        <v>23</v>
      </c>
      <c r="B28" s="13"/>
      <c r="C28" s="14"/>
      <c r="D28" s="86"/>
      <c r="E28" s="112"/>
      <c r="F28" s="124"/>
      <c r="G28" s="117"/>
      <c r="H28" s="15"/>
    </row>
    <row r="29" spans="1:8" ht="15.75" x14ac:dyDescent="0.25">
      <c r="A29" s="83" t="s">
        <v>24</v>
      </c>
      <c r="B29" s="13"/>
      <c r="C29" s="14"/>
      <c r="D29" s="86">
        <v>1</v>
      </c>
      <c r="E29" s="112">
        <v>113691</v>
      </c>
      <c r="F29" s="124">
        <v>28888</v>
      </c>
      <c r="G29" s="117">
        <f t="shared" si="0"/>
        <v>0.2540922324546358</v>
      </c>
      <c r="H29" s="15"/>
    </row>
    <row r="30" spans="1:8" ht="15.75" x14ac:dyDescent="0.25">
      <c r="A30" s="83" t="s">
        <v>73</v>
      </c>
      <c r="B30" s="13"/>
      <c r="C30" s="14"/>
      <c r="D30" s="86"/>
      <c r="E30" s="112"/>
      <c r="F30" s="124"/>
      <c r="G30" s="117"/>
      <c r="H30" s="15"/>
    </row>
    <row r="31" spans="1:8" ht="15.75" x14ac:dyDescent="0.25">
      <c r="A31" s="83" t="s">
        <v>88</v>
      </c>
      <c r="B31" s="13"/>
      <c r="C31" s="14"/>
      <c r="D31" s="86"/>
      <c r="E31" s="112"/>
      <c r="F31" s="124"/>
      <c r="G31" s="117"/>
      <c r="H31" s="15"/>
    </row>
    <row r="32" spans="1:8" ht="15.75" x14ac:dyDescent="0.25">
      <c r="A32" s="83" t="s">
        <v>122</v>
      </c>
      <c r="B32" s="13"/>
      <c r="C32" s="14"/>
      <c r="D32" s="86">
        <v>1</v>
      </c>
      <c r="E32" s="112">
        <v>177350</v>
      </c>
      <c r="F32" s="124">
        <v>48230</v>
      </c>
      <c r="G32" s="117">
        <f>F32/E32</f>
        <v>0.27194812517620526</v>
      </c>
      <c r="H32" s="15"/>
    </row>
    <row r="33" spans="1:8" ht="15.75" x14ac:dyDescent="0.25">
      <c r="A33" s="83" t="s">
        <v>27</v>
      </c>
      <c r="B33" s="13"/>
      <c r="C33" s="14"/>
      <c r="D33" s="86"/>
      <c r="E33" s="112"/>
      <c r="F33" s="124"/>
      <c r="G33" s="117"/>
      <c r="H33" s="15"/>
    </row>
    <row r="34" spans="1:8" ht="15.75" x14ac:dyDescent="0.25">
      <c r="A34" s="83" t="s">
        <v>85</v>
      </c>
      <c r="B34" s="13"/>
      <c r="C34" s="14"/>
      <c r="D34" s="86">
        <v>6</v>
      </c>
      <c r="E34" s="112">
        <v>3695568</v>
      </c>
      <c r="F34" s="124">
        <v>253837.5</v>
      </c>
      <c r="G34" s="117">
        <f>F34/E34</f>
        <v>6.8687005624033973E-2</v>
      </c>
      <c r="H34" s="15"/>
    </row>
    <row r="35" spans="1:8" x14ac:dyDescent="0.2">
      <c r="A35" s="16" t="s">
        <v>28</v>
      </c>
      <c r="B35" s="13"/>
      <c r="C35" s="14"/>
      <c r="D35" s="90"/>
      <c r="E35" s="112"/>
      <c r="F35" s="124"/>
      <c r="G35" s="118"/>
      <c r="H35" s="15"/>
    </row>
    <row r="36" spans="1:8" x14ac:dyDescent="0.2">
      <c r="A36" s="16" t="s">
        <v>47</v>
      </c>
      <c r="B36" s="13"/>
      <c r="C36" s="14"/>
      <c r="D36" s="90"/>
      <c r="E36" s="112"/>
      <c r="F36" s="124">
        <v>5000</v>
      </c>
      <c r="G36" s="118"/>
      <c r="H36" s="15"/>
    </row>
    <row r="37" spans="1:8" x14ac:dyDescent="0.2">
      <c r="A37" s="16" t="s">
        <v>30</v>
      </c>
      <c r="B37" s="13"/>
      <c r="C37" s="14"/>
      <c r="D37" s="90"/>
      <c r="E37" s="108"/>
      <c r="F37" s="87"/>
      <c r="G37" s="118"/>
      <c r="H37" s="15"/>
    </row>
    <row r="38" spans="1:8" x14ac:dyDescent="0.2">
      <c r="A38" s="17"/>
      <c r="B38" s="18"/>
      <c r="C38" s="14"/>
      <c r="D38" s="90"/>
      <c r="E38" s="109"/>
      <c r="F38" s="109"/>
      <c r="G38" s="118"/>
      <c r="H38" s="15"/>
    </row>
    <row r="39" spans="1:8" ht="15.75" x14ac:dyDescent="0.25">
      <c r="A39" s="19" t="s">
        <v>31</v>
      </c>
      <c r="B39" s="20"/>
      <c r="C39" s="21"/>
      <c r="D39" s="94">
        <f>SUM(D9:D38)</f>
        <v>53</v>
      </c>
      <c r="E39" s="95">
        <f>SUM(E9:E38)</f>
        <v>12921112</v>
      </c>
      <c r="F39" s="95">
        <f>SUM(F9:F38)</f>
        <v>2214831.5099999998</v>
      </c>
      <c r="G39" s="119">
        <f>F39/E39</f>
        <v>0.17141183436843516</v>
      </c>
      <c r="H39" s="15"/>
    </row>
    <row r="40" spans="1:8" ht="15.75" x14ac:dyDescent="0.25">
      <c r="A40" s="22"/>
      <c r="B40" s="22"/>
      <c r="C40" s="22"/>
      <c r="D40" s="97"/>
      <c r="E40" s="98"/>
      <c r="F40" s="99"/>
      <c r="G40" s="99"/>
      <c r="H40" s="2"/>
    </row>
    <row r="41" spans="1:8" ht="18" x14ac:dyDescent="0.25">
      <c r="A41" s="23" t="s">
        <v>32</v>
      </c>
      <c r="B41" s="24"/>
      <c r="C41" s="24"/>
      <c r="D41" s="25"/>
      <c r="E41" s="100"/>
      <c r="F41" s="101"/>
      <c r="G41" s="120"/>
      <c r="H41" s="2"/>
    </row>
    <row r="42" spans="1:8" ht="15.75" x14ac:dyDescent="0.25">
      <c r="A42" s="26"/>
      <c r="B42" s="26"/>
      <c r="C42" s="26"/>
      <c r="D42" s="102"/>
      <c r="E42" s="25" t="s">
        <v>33</v>
      </c>
      <c r="F42" s="25" t="s">
        <v>33</v>
      </c>
      <c r="G42" s="121" t="s">
        <v>5</v>
      </c>
      <c r="H42" s="2"/>
    </row>
    <row r="43" spans="1:8" ht="15.75" x14ac:dyDescent="0.25">
      <c r="A43" s="26"/>
      <c r="B43" s="26"/>
      <c r="C43" s="26"/>
      <c r="D43" s="102" t="s">
        <v>6</v>
      </c>
      <c r="E43" s="103" t="s">
        <v>34</v>
      </c>
      <c r="F43" s="101" t="s">
        <v>8</v>
      </c>
      <c r="G43" s="122" t="s">
        <v>35</v>
      </c>
      <c r="H43" s="2"/>
    </row>
    <row r="44" spans="1:8" ht="15.75" x14ac:dyDescent="0.25">
      <c r="A44" s="27" t="s">
        <v>36</v>
      </c>
      <c r="B44" s="28"/>
      <c r="C44" s="14"/>
      <c r="D44" s="86">
        <v>149</v>
      </c>
      <c r="E44" s="87">
        <v>26368531.879999999</v>
      </c>
      <c r="F44" s="87">
        <v>1436030.7</v>
      </c>
      <c r="G44" s="117">
        <f>1-(+F44/E44)</f>
        <v>0.9455399827895159</v>
      </c>
      <c r="H44" s="15"/>
    </row>
    <row r="45" spans="1:8" ht="15.75" x14ac:dyDescent="0.25">
      <c r="A45" s="27" t="s">
        <v>37</v>
      </c>
      <c r="B45" s="28"/>
      <c r="C45" s="14"/>
      <c r="D45" s="86">
        <v>9</v>
      </c>
      <c r="E45" s="87">
        <v>4195874.12</v>
      </c>
      <c r="F45" s="87">
        <v>291702.01</v>
      </c>
      <c r="G45" s="117">
        <f t="shared" ref="G45:G54" si="1">1-(+F45/E45)</f>
        <v>0.93047884620523358</v>
      </c>
      <c r="H45" s="15"/>
    </row>
    <row r="46" spans="1:8" ht="15.75" x14ac:dyDescent="0.25">
      <c r="A46" s="27" t="s">
        <v>38</v>
      </c>
      <c r="B46" s="28"/>
      <c r="C46" s="14"/>
      <c r="D46" s="86">
        <v>156</v>
      </c>
      <c r="E46" s="87">
        <v>21208337.73</v>
      </c>
      <c r="F46" s="87">
        <v>1013157.44</v>
      </c>
      <c r="G46" s="117">
        <f t="shared" si="1"/>
        <v>0.95222834279148383</v>
      </c>
      <c r="H46" s="15"/>
    </row>
    <row r="47" spans="1:8" ht="15.75" x14ac:dyDescent="0.25">
      <c r="A47" s="27" t="s">
        <v>39</v>
      </c>
      <c r="B47" s="28"/>
      <c r="C47" s="14"/>
      <c r="D47" s="86">
        <v>2</v>
      </c>
      <c r="E47" s="87">
        <v>651864</v>
      </c>
      <c r="F47" s="87">
        <v>29395.5</v>
      </c>
      <c r="G47" s="117">
        <f t="shared" si="1"/>
        <v>0.95490547107985713</v>
      </c>
      <c r="H47" s="15"/>
    </row>
    <row r="48" spans="1:8" ht="15.75" x14ac:dyDescent="0.25">
      <c r="A48" s="27" t="s">
        <v>40</v>
      </c>
      <c r="B48" s="28"/>
      <c r="C48" s="14"/>
      <c r="D48" s="86">
        <v>117</v>
      </c>
      <c r="E48" s="87">
        <v>16193870.439999999</v>
      </c>
      <c r="F48" s="87">
        <v>1104103.82</v>
      </c>
      <c r="G48" s="117">
        <f t="shared" si="1"/>
        <v>0.93181964595241018</v>
      </c>
      <c r="H48" s="15"/>
    </row>
    <row r="49" spans="1:8" ht="15.75" x14ac:dyDescent="0.25">
      <c r="A49" s="27" t="s">
        <v>41</v>
      </c>
      <c r="B49" s="28"/>
      <c r="C49" s="14"/>
      <c r="D49" s="86"/>
      <c r="E49" s="87"/>
      <c r="F49" s="87"/>
      <c r="G49" s="117"/>
      <c r="H49" s="15"/>
    </row>
    <row r="50" spans="1:8" ht="15.75" x14ac:dyDescent="0.25">
      <c r="A50" s="27" t="s">
        <v>42</v>
      </c>
      <c r="B50" s="28"/>
      <c r="C50" s="14"/>
      <c r="D50" s="86">
        <v>11</v>
      </c>
      <c r="E50" s="87">
        <v>2447220</v>
      </c>
      <c r="F50" s="87">
        <v>125641.72</v>
      </c>
      <c r="G50" s="117">
        <f t="shared" si="1"/>
        <v>0.94865940945235816</v>
      </c>
      <c r="H50" s="15"/>
    </row>
    <row r="51" spans="1:8" ht="15.75" x14ac:dyDescent="0.25">
      <c r="A51" s="27" t="s">
        <v>43</v>
      </c>
      <c r="B51" s="28"/>
      <c r="C51" s="14"/>
      <c r="D51" s="86">
        <v>4</v>
      </c>
      <c r="E51" s="87">
        <v>1202915</v>
      </c>
      <c r="F51" s="87">
        <v>59190</v>
      </c>
      <c r="G51" s="117">
        <f t="shared" si="1"/>
        <v>0.95079452829169142</v>
      </c>
      <c r="H51" s="15"/>
    </row>
    <row r="52" spans="1:8" ht="15.75" x14ac:dyDescent="0.25">
      <c r="A52" s="54" t="s">
        <v>44</v>
      </c>
      <c r="B52" s="28"/>
      <c r="C52" s="14"/>
      <c r="D52" s="86">
        <v>2</v>
      </c>
      <c r="E52" s="87">
        <v>325300</v>
      </c>
      <c r="F52" s="87">
        <v>21450</v>
      </c>
      <c r="G52" s="117">
        <f t="shared" si="1"/>
        <v>0.93406086689209955</v>
      </c>
      <c r="H52" s="15"/>
    </row>
    <row r="53" spans="1:8" ht="15.75" x14ac:dyDescent="0.25">
      <c r="A53" s="55" t="s">
        <v>64</v>
      </c>
      <c r="B53" s="28"/>
      <c r="C53" s="14"/>
      <c r="D53" s="86"/>
      <c r="E53" s="87"/>
      <c r="F53" s="87"/>
      <c r="G53" s="117"/>
      <c r="H53" s="15"/>
    </row>
    <row r="54" spans="1:8" ht="15.75" x14ac:dyDescent="0.25">
      <c r="A54" s="27" t="s">
        <v>110</v>
      </c>
      <c r="B54" s="28"/>
      <c r="C54" s="14"/>
      <c r="D54" s="86">
        <v>1489</v>
      </c>
      <c r="E54" s="87">
        <v>109673959.39</v>
      </c>
      <c r="F54" s="87">
        <v>12525662.279999999</v>
      </c>
      <c r="G54" s="117">
        <f t="shared" si="1"/>
        <v>0.88579182925767441</v>
      </c>
      <c r="H54" s="15"/>
    </row>
    <row r="55" spans="1:8" ht="15.75" x14ac:dyDescent="0.25">
      <c r="A55" s="84" t="s">
        <v>111</v>
      </c>
      <c r="B55" s="30"/>
      <c r="C55" s="14"/>
      <c r="D55" s="86"/>
      <c r="E55" s="87"/>
      <c r="F55" s="87"/>
      <c r="G55" s="117"/>
      <c r="H55" s="15"/>
    </row>
    <row r="56" spans="1:8" ht="15.75" x14ac:dyDescent="0.25">
      <c r="A56" s="56"/>
      <c r="B56" s="30"/>
      <c r="C56" s="14"/>
      <c r="D56" s="86"/>
      <c r="E56" s="87"/>
      <c r="F56" s="87"/>
      <c r="G56" s="117"/>
      <c r="H56" s="15"/>
    </row>
    <row r="57" spans="1:8" x14ac:dyDescent="0.2">
      <c r="A57" s="16" t="s">
        <v>45</v>
      </c>
      <c r="B57" s="30"/>
      <c r="C57" s="14"/>
      <c r="D57" s="90"/>
      <c r="E57" s="109"/>
      <c r="F57" s="87"/>
      <c r="G57" s="118"/>
      <c r="H57" s="15"/>
    </row>
    <row r="58" spans="1:8" x14ac:dyDescent="0.2">
      <c r="A58" s="16" t="s">
        <v>46</v>
      </c>
      <c r="B58" s="28"/>
      <c r="C58" s="14"/>
      <c r="D58" s="90"/>
      <c r="E58" s="109"/>
      <c r="F58" s="87"/>
      <c r="G58" s="118"/>
      <c r="H58" s="15"/>
    </row>
    <row r="59" spans="1:8" x14ac:dyDescent="0.2">
      <c r="A59" s="16" t="s">
        <v>47</v>
      </c>
      <c r="B59" s="28"/>
      <c r="C59" s="14"/>
      <c r="D59" s="90"/>
      <c r="E59" s="108"/>
      <c r="F59" s="87"/>
      <c r="G59" s="118"/>
      <c r="H59" s="15"/>
    </row>
    <row r="60" spans="1:8" x14ac:dyDescent="0.2">
      <c r="A60" s="16" t="s">
        <v>30</v>
      </c>
      <c r="B60" s="28"/>
      <c r="C60" s="14"/>
      <c r="D60" s="90"/>
      <c r="E60" s="108"/>
      <c r="F60" s="87"/>
      <c r="G60" s="118"/>
      <c r="H60" s="15"/>
    </row>
    <row r="61" spans="1:8" ht="15.75" x14ac:dyDescent="0.25">
      <c r="A61" s="32"/>
      <c r="B61" s="18"/>
      <c r="C61" s="14"/>
      <c r="D61" s="90"/>
      <c r="E61" s="93"/>
      <c r="F61" s="93"/>
      <c r="G61" s="118"/>
      <c r="H61" s="2"/>
    </row>
    <row r="62" spans="1:8" ht="15.75" x14ac:dyDescent="0.25">
      <c r="A62" s="20" t="s">
        <v>48</v>
      </c>
      <c r="B62" s="20"/>
      <c r="C62" s="21"/>
      <c r="D62" s="94">
        <f>SUM(D44:D58)</f>
        <v>1939</v>
      </c>
      <c r="E62" s="95">
        <f>SUM(E44:E61)</f>
        <v>182267872.56</v>
      </c>
      <c r="F62" s="95">
        <f>SUM(F44:F61)</f>
        <v>16606333.469999999</v>
      </c>
      <c r="G62" s="123">
        <f>1-(+F62/E62)</f>
        <v>0.90889050694036366</v>
      </c>
      <c r="H62" s="2"/>
    </row>
    <row r="63" spans="1:8" x14ac:dyDescent="0.2">
      <c r="A63" s="33"/>
      <c r="B63" s="33"/>
      <c r="C63" s="33"/>
      <c r="D63" s="104"/>
      <c r="E63" s="105"/>
      <c r="F63" s="34"/>
      <c r="G63" s="34"/>
      <c r="H63" s="2"/>
    </row>
    <row r="64" spans="1:8" ht="18" x14ac:dyDescent="0.25">
      <c r="A64" s="35" t="s">
        <v>49</v>
      </c>
      <c r="B64" s="36"/>
      <c r="C64" s="36"/>
      <c r="D64" s="36"/>
      <c r="E64" s="36"/>
      <c r="F64" s="37">
        <f>F62+F39</f>
        <v>18821164.979999997</v>
      </c>
      <c r="G64" s="36"/>
      <c r="H64" s="2"/>
    </row>
    <row r="65" spans="1:8" ht="18" x14ac:dyDescent="0.25">
      <c r="A65" s="35"/>
      <c r="B65" s="36"/>
      <c r="C65" s="36"/>
      <c r="D65" s="36"/>
      <c r="E65" s="36"/>
      <c r="F65" s="37"/>
      <c r="G65" s="36"/>
      <c r="H65" s="2"/>
    </row>
    <row r="66" spans="1:8" ht="15.75" x14ac:dyDescent="0.25">
      <c r="A66" s="4" t="s">
        <v>51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52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53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75" right="0.75" top="0.25" bottom="0.25" header="0.5" footer="0.5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LADYLUCK</vt:lpstr>
      <vt:lpstr>HOLLYWOOD</vt:lpstr>
      <vt:lpstr>HARNKC</vt:lpstr>
      <vt:lpstr>ISLE</vt:lpstr>
      <vt:lpstr>AMERKC</vt:lpstr>
      <vt:lpstr>LAGRANGE</vt:lpstr>
      <vt:lpstr>AMERSC</vt:lpstr>
      <vt:lpstr>RIVERCITY</vt:lpstr>
      <vt:lpstr>LUMIERE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2013-01-09T15:16:35Z</cp:lastPrinted>
  <dcterms:created xsi:type="dcterms:W3CDTF">2012-06-07T14:04:25Z</dcterms:created>
  <dcterms:modified xsi:type="dcterms:W3CDTF">2020-04-09T19:17:11Z</dcterms:modified>
</cp:coreProperties>
</file>